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9375" windowHeight="4710" activeTab="6"/>
  </bookViews>
  <sheets>
    <sheet name="Banik-BKTUL" sheetId="47" r:id="rId1"/>
    <sheet name="Vesec-Goram" sheetId="48" r:id="rId2"/>
    <sheet name="BKTUL-Goram" sheetId="49" r:id="rId3"/>
    <sheet name="Vesec-Baník" sheetId="50" r:id="rId4"/>
    <sheet name="BKTUL-Vesec" sheetId="51" r:id="rId5"/>
    <sheet name="Baník-Goram" sheetId="52" r:id="rId6"/>
    <sheet name="Výsledná tabulka" sheetId="53" r:id="rId7"/>
  </sheets>
  <definedNames>
    <definedName name="_xlnm.Print_Area" localSheetId="0">'Banik-BKTUL'!$B$2:$T$25</definedName>
  </definedNames>
  <calcPr calcId="145621"/>
</workbook>
</file>

<file path=xl/calcChain.xml><?xml version="1.0" encoding="utf-8"?>
<calcChain xmlns="http://schemas.openxmlformats.org/spreadsheetml/2006/main">
  <c r="K7" i="53" l="1"/>
  <c r="I7" i="53"/>
  <c r="K6" i="53"/>
  <c r="I6" i="53"/>
  <c r="K5" i="53"/>
  <c r="I5" i="53"/>
  <c r="K4" i="53"/>
  <c r="I4" i="53"/>
  <c r="H7" i="53"/>
  <c r="F7" i="53"/>
  <c r="H6" i="53"/>
  <c r="F6" i="53"/>
  <c r="H5" i="53"/>
  <c r="F5" i="53"/>
  <c r="H4" i="53"/>
  <c r="F4" i="53"/>
  <c r="Q15" i="52" l="1"/>
  <c r="S15" i="52" s="1"/>
  <c r="P15" i="52"/>
  <c r="R15" i="52" s="1"/>
  <c r="O15" i="52"/>
  <c r="N15" i="52"/>
  <c r="Q14" i="52"/>
  <c r="S14" i="52" s="1"/>
  <c r="P14" i="52"/>
  <c r="R14" i="52" s="1"/>
  <c r="O14" i="52"/>
  <c r="N14" i="52"/>
  <c r="Q13" i="52"/>
  <c r="S13" i="52" s="1"/>
  <c r="P13" i="52"/>
  <c r="R13" i="52" s="1"/>
  <c r="O13" i="52"/>
  <c r="N13" i="52"/>
  <c r="Q12" i="52"/>
  <c r="S12" i="52" s="1"/>
  <c r="P12" i="52"/>
  <c r="R12" i="52" s="1"/>
  <c r="O12" i="52"/>
  <c r="N12" i="52"/>
  <c r="Q11" i="52"/>
  <c r="S11" i="52" s="1"/>
  <c r="P11" i="52"/>
  <c r="R11" i="52" s="1"/>
  <c r="O11" i="52"/>
  <c r="N11" i="52"/>
  <c r="Q10" i="52"/>
  <c r="S10" i="52" s="1"/>
  <c r="P10" i="52"/>
  <c r="R10" i="52" s="1"/>
  <c r="O10" i="52"/>
  <c r="N10" i="52"/>
  <c r="Q9" i="52"/>
  <c r="P9" i="52"/>
  <c r="R9" i="52" s="1"/>
  <c r="O9" i="52"/>
  <c r="N9" i="52"/>
  <c r="Q15" i="51"/>
  <c r="S15" i="51" s="1"/>
  <c r="P15" i="51"/>
  <c r="R15" i="51" s="1"/>
  <c r="O15" i="51"/>
  <c r="N15" i="51"/>
  <c r="Q14" i="51"/>
  <c r="S14" i="51" s="1"/>
  <c r="P14" i="51"/>
  <c r="R14" i="51" s="1"/>
  <c r="O14" i="51"/>
  <c r="N14" i="51"/>
  <c r="Q13" i="51"/>
  <c r="S13" i="51" s="1"/>
  <c r="P13" i="51"/>
  <c r="R13" i="51" s="1"/>
  <c r="O13" i="51"/>
  <c r="N13" i="51"/>
  <c r="Q12" i="51"/>
  <c r="S12" i="51" s="1"/>
  <c r="P12" i="51"/>
  <c r="R12" i="51" s="1"/>
  <c r="O12" i="51"/>
  <c r="N12" i="51"/>
  <c r="Q11" i="51"/>
  <c r="S11" i="51" s="1"/>
  <c r="P11" i="51"/>
  <c r="R11" i="51" s="1"/>
  <c r="O11" i="51"/>
  <c r="N11" i="51"/>
  <c r="Q10" i="51"/>
  <c r="S10" i="51" s="1"/>
  <c r="P10" i="51"/>
  <c r="O10" i="51"/>
  <c r="N10" i="51"/>
  <c r="Q9" i="51"/>
  <c r="P9" i="51"/>
  <c r="R9" i="51" s="1"/>
  <c r="O9" i="51"/>
  <c r="N9" i="51"/>
  <c r="Q16" i="51" l="1"/>
  <c r="P16" i="51"/>
  <c r="Q16" i="52"/>
  <c r="N16" i="52"/>
  <c r="O16" i="51"/>
  <c r="S9" i="51"/>
  <c r="S16" i="51" s="1"/>
  <c r="N16" i="51"/>
  <c r="R10" i="51"/>
  <c r="R16" i="51" s="1"/>
  <c r="O16" i="52"/>
  <c r="R16" i="52"/>
  <c r="S9" i="52"/>
  <c r="S16" i="52" s="1"/>
  <c r="P16" i="52"/>
  <c r="Q15" i="50"/>
  <c r="S15" i="50" s="1"/>
  <c r="P15" i="50"/>
  <c r="R15" i="50" s="1"/>
  <c r="O15" i="50"/>
  <c r="N15" i="50"/>
  <c r="Q14" i="50"/>
  <c r="S14" i="50" s="1"/>
  <c r="P14" i="50"/>
  <c r="R14" i="50" s="1"/>
  <c r="O14" i="50"/>
  <c r="N14" i="50"/>
  <c r="Q13" i="50"/>
  <c r="S13" i="50" s="1"/>
  <c r="P13" i="50"/>
  <c r="R13" i="50" s="1"/>
  <c r="O13" i="50"/>
  <c r="N13" i="50"/>
  <c r="Q12" i="50"/>
  <c r="S12" i="50" s="1"/>
  <c r="P12" i="50"/>
  <c r="R12" i="50" s="1"/>
  <c r="O12" i="50"/>
  <c r="N12" i="50"/>
  <c r="Q11" i="50"/>
  <c r="S11" i="50" s="1"/>
  <c r="P11" i="50"/>
  <c r="R11" i="50" s="1"/>
  <c r="O11" i="50"/>
  <c r="N11" i="50"/>
  <c r="Q10" i="50"/>
  <c r="S10" i="50" s="1"/>
  <c r="P10" i="50"/>
  <c r="R10" i="50" s="1"/>
  <c r="O10" i="50"/>
  <c r="N10" i="50"/>
  <c r="Q9" i="50"/>
  <c r="P9" i="50"/>
  <c r="R9" i="50" s="1"/>
  <c r="O9" i="50"/>
  <c r="O16" i="50" s="1"/>
  <c r="N9" i="50"/>
  <c r="Q15" i="49"/>
  <c r="S15" i="49" s="1"/>
  <c r="P15" i="49"/>
  <c r="R15" i="49" s="1"/>
  <c r="O15" i="49"/>
  <c r="N15" i="49"/>
  <c r="Q14" i="49"/>
  <c r="S14" i="49" s="1"/>
  <c r="P14" i="49"/>
  <c r="R14" i="49" s="1"/>
  <c r="O14" i="49"/>
  <c r="N14" i="49"/>
  <c r="Q13" i="49"/>
  <c r="S13" i="49" s="1"/>
  <c r="P13" i="49"/>
  <c r="R13" i="49" s="1"/>
  <c r="O13" i="49"/>
  <c r="N13" i="49"/>
  <c r="Q12" i="49"/>
  <c r="S12" i="49" s="1"/>
  <c r="P12" i="49"/>
  <c r="R12" i="49" s="1"/>
  <c r="O12" i="49"/>
  <c r="N12" i="49"/>
  <c r="Q11" i="49"/>
  <c r="S11" i="49" s="1"/>
  <c r="P11" i="49"/>
  <c r="R11" i="49" s="1"/>
  <c r="O11" i="49"/>
  <c r="N11" i="49"/>
  <c r="Q10" i="49"/>
  <c r="S10" i="49" s="1"/>
  <c r="P10" i="49"/>
  <c r="R10" i="49" s="1"/>
  <c r="O10" i="49"/>
  <c r="N10" i="49"/>
  <c r="Q9" i="49"/>
  <c r="P9" i="49"/>
  <c r="R9" i="49" s="1"/>
  <c r="O9" i="49"/>
  <c r="O16" i="49" s="1"/>
  <c r="N9" i="49"/>
  <c r="Q15" i="48"/>
  <c r="S15" i="48" s="1"/>
  <c r="P15" i="48"/>
  <c r="R15" i="48" s="1"/>
  <c r="O15" i="48"/>
  <c r="N15" i="48"/>
  <c r="Q14" i="48"/>
  <c r="S14" i="48" s="1"/>
  <c r="P14" i="48"/>
  <c r="R14" i="48" s="1"/>
  <c r="O14" i="48"/>
  <c r="N14" i="48"/>
  <c r="Q13" i="48"/>
  <c r="S13" i="48" s="1"/>
  <c r="P13" i="48"/>
  <c r="R13" i="48" s="1"/>
  <c r="O13" i="48"/>
  <c r="N13" i="48"/>
  <c r="Q12" i="48"/>
  <c r="S12" i="48" s="1"/>
  <c r="P12" i="48"/>
  <c r="R12" i="48" s="1"/>
  <c r="O12" i="48"/>
  <c r="N12" i="48"/>
  <c r="Q11" i="48"/>
  <c r="S11" i="48" s="1"/>
  <c r="P11" i="48"/>
  <c r="R11" i="48" s="1"/>
  <c r="O11" i="48"/>
  <c r="N11" i="48"/>
  <c r="Q10" i="48"/>
  <c r="S10" i="48" s="1"/>
  <c r="P10" i="48"/>
  <c r="R10" i="48" s="1"/>
  <c r="O10" i="48"/>
  <c r="N10" i="48"/>
  <c r="Q9" i="48"/>
  <c r="S9" i="48" s="1"/>
  <c r="P9" i="48"/>
  <c r="O9" i="48"/>
  <c r="O16" i="48" s="1"/>
  <c r="N9" i="48"/>
  <c r="C16" i="51" l="1"/>
  <c r="C16" i="52"/>
  <c r="N16" i="49"/>
  <c r="Q16" i="49"/>
  <c r="R16" i="49"/>
  <c r="N16" i="48"/>
  <c r="P16" i="48"/>
  <c r="S16" i="48"/>
  <c r="N16" i="50"/>
  <c r="R16" i="50"/>
  <c r="Q16" i="50"/>
  <c r="Q16" i="48"/>
  <c r="S9" i="50"/>
  <c r="S16" i="50" s="1"/>
  <c r="P16" i="50"/>
  <c r="S9" i="49"/>
  <c r="S16" i="49" s="1"/>
  <c r="P16" i="49"/>
  <c r="R9" i="48"/>
  <c r="R16" i="48" s="1"/>
  <c r="C16" i="49" l="1"/>
  <c r="C16" i="48"/>
  <c r="C16" i="50"/>
  <c r="N9" i="47"/>
  <c r="Q9" i="47"/>
  <c r="S9" i="47" s="1"/>
  <c r="Q10" i="47"/>
  <c r="S10" i="47" s="1"/>
  <c r="Q11" i="47"/>
  <c r="S11" i="47" s="1"/>
  <c r="Q12" i="47"/>
  <c r="S12" i="47" s="1"/>
  <c r="Q13" i="47"/>
  <c r="S13" i="47" s="1"/>
  <c r="Q14" i="47"/>
  <c r="S14" i="47" s="1"/>
  <c r="Q15" i="47"/>
  <c r="S15" i="47" s="1"/>
  <c r="P15" i="47"/>
  <c r="R15" i="47" s="1"/>
  <c r="P9" i="47"/>
  <c r="R9" i="47" s="1"/>
  <c r="P10" i="47"/>
  <c r="R10" i="47" s="1"/>
  <c r="P11" i="47"/>
  <c r="R11" i="47" s="1"/>
  <c r="P12" i="47"/>
  <c r="R12" i="47" s="1"/>
  <c r="P13" i="47"/>
  <c r="R13" i="47" s="1"/>
  <c r="P14" i="47"/>
  <c r="R14" i="47" s="1"/>
  <c r="O9" i="47"/>
  <c r="N10" i="47"/>
  <c r="O10" i="47"/>
  <c r="N11" i="47"/>
  <c r="O11" i="47"/>
  <c r="N12" i="47"/>
  <c r="O12" i="47"/>
  <c r="N13" i="47"/>
  <c r="O13" i="47"/>
  <c r="N14" i="47"/>
  <c r="O14" i="47"/>
  <c r="N15" i="47"/>
  <c r="O15" i="47"/>
  <c r="O16" i="47" l="1"/>
  <c r="N16" i="47"/>
  <c r="P16" i="47"/>
  <c r="Q16" i="47"/>
  <c r="R16" i="47"/>
  <c r="S16" i="47"/>
  <c r="C16" i="47" l="1"/>
</calcChain>
</file>

<file path=xl/sharedStrings.xml><?xml version="1.0" encoding="utf-8"?>
<sst xmlns="http://schemas.openxmlformats.org/spreadsheetml/2006/main" count="439" uniqueCount="100">
  <si>
    <t>ZÁPIS O UTKÁNÍ SMÍŠENÝCH DRUŽSTEV</t>
  </si>
  <si>
    <t>Název soutěže:</t>
  </si>
  <si>
    <t>Místo:</t>
  </si>
  <si>
    <t>Družstvo "A"</t>
  </si>
  <si>
    <t>Družstvo "B"</t>
  </si>
  <si>
    <t>Vrchní rozhodčí:</t>
  </si>
  <si>
    <t>"A"</t>
  </si>
  <si>
    <t>"B"</t>
  </si>
  <si>
    <t>Výsledky setů</t>
  </si>
  <si>
    <t>Rozhodčí</t>
  </si>
  <si>
    <t>VÍTĚZ:</t>
  </si>
  <si>
    <t>Podpis vrchního rozhodčího</t>
  </si>
  <si>
    <t>Potvrzujeme, že utkání bylo sehráno podle platných pravidel a soutěžního řádu.</t>
  </si>
  <si>
    <t>Námitky: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</si>
  <si>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</si>
  <si>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</si>
  <si>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Datum:</t>
  </si>
  <si>
    <t>Součet míčů</t>
  </si>
  <si>
    <t>Sety</t>
  </si>
  <si>
    <t>Body</t>
  </si>
  <si>
    <t>:</t>
  </si>
  <si>
    <t>smíšená čtyřhra</t>
  </si>
  <si>
    <t>………………………………………………………………………………………………………………………………………………………………………………………………..</t>
  </si>
  <si>
    <t>Pavel Slatinský</t>
  </si>
  <si>
    <t>Liberec</t>
  </si>
  <si>
    <t>Oblastní přebor smíšených družstev dorostu</t>
  </si>
  <si>
    <t>1.dvouhra chlapců</t>
  </si>
  <si>
    <t>2.dvouhra chlapců</t>
  </si>
  <si>
    <t>1.dvouhra dívek</t>
  </si>
  <si>
    <t>2.dvouhra dívek</t>
  </si>
  <si>
    <t>čtyřhra chlapců</t>
  </si>
  <si>
    <t>čtyřhra 
dívek</t>
  </si>
  <si>
    <t>BK TU v Liberci</t>
  </si>
  <si>
    <t>TJ  Baník Most</t>
  </si>
  <si>
    <t>TJ Slovan Vesec</t>
  </si>
  <si>
    <t>TJ Goram Teplice</t>
  </si>
  <si>
    <t>TJ Baník Most</t>
  </si>
  <si>
    <t>Hlubuček</t>
  </si>
  <si>
    <t>Ickert</t>
  </si>
  <si>
    <t>Wollmann</t>
  </si>
  <si>
    <t>Stará</t>
  </si>
  <si>
    <t>Vajsejtlová</t>
  </si>
  <si>
    <t>Hlubuček - Wollmann</t>
  </si>
  <si>
    <t>Ickert - Trup</t>
  </si>
  <si>
    <t>Čepeláková</t>
  </si>
  <si>
    <t>Čepeláková - Holubová</t>
  </si>
  <si>
    <t>Stará - Portová</t>
  </si>
  <si>
    <t>Čepelák - Vajsejtlová</t>
  </si>
  <si>
    <t>Trup</t>
  </si>
  <si>
    <t>Portová</t>
  </si>
  <si>
    <t>Trup - Portová</t>
  </si>
  <si>
    <t xml:space="preserve">Hlubuček </t>
  </si>
  <si>
    <t>Čepelák</t>
  </si>
  <si>
    <t>Veselý</t>
  </si>
  <si>
    <t>Rezková</t>
  </si>
  <si>
    <t>Holubová</t>
  </si>
  <si>
    <t>Hánová</t>
  </si>
  <si>
    <t>Čepelák - Wollmann</t>
  </si>
  <si>
    <t>Holubová - Vajsejtlová</t>
  </si>
  <si>
    <t>Hlubuček - Čepeláková</t>
  </si>
  <si>
    <t>Niedrle</t>
  </si>
  <si>
    <t>Marek</t>
  </si>
  <si>
    <t>Králová</t>
  </si>
  <si>
    <t>Tomešová</t>
  </si>
  <si>
    <t>Beran - Kerpl</t>
  </si>
  <si>
    <t>Keilová - Králová</t>
  </si>
  <si>
    <t>Ickert - Stará</t>
  </si>
  <si>
    <t>Kerpl - Keilová</t>
  </si>
  <si>
    <t xml:space="preserve">Kerpl </t>
  </si>
  <si>
    <t>Štych</t>
  </si>
  <si>
    <t>Beran</t>
  </si>
  <si>
    <t>Keilová</t>
  </si>
  <si>
    <t>Niedrle - Marek</t>
  </si>
  <si>
    <t>Tomešová - Králová</t>
  </si>
  <si>
    <t>Ickert - Portová</t>
  </si>
  <si>
    <t>Hánová - Veselý</t>
  </si>
  <si>
    <t>Kerpl</t>
  </si>
  <si>
    <t>Marek - Niedrle</t>
  </si>
  <si>
    <t>Králová - Tomešová</t>
  </si>
  <si>
    <t>Čepeláková - Vajsejtlová</t>
  </si>
  <si>
    <t>Wasylkow</t>
  </si>
  <si>
    <t>Wasylkowá</t>
  </si>
  <si>
    <t>Štych - Wasylkow</t>
  </si>
  <si>
    <t>Rezková - Wasylkowá</t>
  </si>
  <si>
    <t>Wasylkow - Rezková</t>
  </si>
  <si>
    <t>Wasylkowá - Rezková</t>
  </si>
  <si>
    <t>Štych - Wasylkowá</t>
  </si>
  <si>
    <t>VÝSLEDNÁ TABULKA</t>
  </si>
  <si>
    <t>BK Goram Teplice</t>
  </si>
  <si>
    <t xml:space="preserve">Míče </t>
  </si>
  <si>
    <t xml:space="preserve">Body </t>
  </si>
  <si>
    <t>Pořadí</t>
  </si>
  <si>
    <t>2:5</t>
  </si>
  <si>
    <t>5:2</t>
  </si>
  <si>
    <t>3:4</t>
  </si>
  <si>
    <t>4:3</t>
  </si>
  <si>
    <t>4.</t>
  </si>
  <si>
    <t>1.</t>
  </si>
  <si>
    <t>3.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</si>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</sst>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2">
    <font>
      <sz val="10"/>
      <name val="Arial CE"/>
      <charset val="238"/>
    </font>
    <font>
      <sz val="12"/>
      <name val="RomanEE"/>
      <family val="1"/>
      <charset val="238"/>
    </font>
    <font>
      <b/>
      <sz val="12"/>
      <name val="UniverseEE"/>
      <family val="1"/>
      <charset val="238"/>
    </font>
    <font>
      <sz val="12"/>
      <name val="UniverseEE"/>
      <family val="1"/>
      <charset val="238"/>
    </font>
    <font>
      <sz val="9"/>
      <name val="UniverseEE"/>
      <family val="1"/>
      <charset val="238"/>
    </font>
    <font>
      <sz val="6"/>
      <name val="Small Fonts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6"/>
      <name val="Arial"/>
      <family val="2"/>
      <charset val="238"/>
    </font>
    <font>
      <sz val="2"/>
      <name val="Tahoma"/>
      <family val="2"/>
      <charset val="238"/>
    </font>
    <font>
      <i/>
      <sz val="11"/>
      <name val="Arial"/>
      <family val="2"/>
      <charset val="238"/>
    </font>
    <font>
      <b/>
      <sz val="10"/>
      <name val="Arial CE"/>
      <charset val="238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 style="medium">
        <color auto="1"/>
      </left>
      <right style="medium">
        <color auto="1"/>
      </right>
      <top/>
      <bottom style="thin">
        <color indexed="64"/>
      </bottom>
      <diagonal style="thin">
        <color auto="1"/>
      </diagonal>
    </border>
    <border diagonalUp="1" diagonalDown="1"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 style="thin">
        <color auto="1"/>
      </diagonal>
    </border>
    <border diagonalUp="1" diagonalDown="1"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 style="thin">
        <color auto="1"/>
      </diagonal>
    </border>
  </borders>
  <cellStyleXfs count="9">
    <xf numFmtId="0" fontId="0" fillId="0" borderId="0"/>
    <xf numFmtId="0" fontId="5" fillId="0" borderId="0">
      <alignment horizontal="center" vertical="center" wrapText="1"/>
    </xf>
    <xf numFmtId="44" fontId="2" fillId="0" borderId="0" applyFill="0" applyBorder="0" applyProtection="0">
      <alignment horizontal="center"/>
    </xf>
    <xf numFmtId="0" fontId="1" fillId="0" borderId="0"/>
    <xf numFmtId="0" fontId="2" fillId="0" borderId="0">
      <alignment horizontal="center" vertical="center"/>
    </xf>
    <xf numFmtId="0" fontId="2" fillId="0" borderId="0">
      <alignment vertical="center"/>
    </xf>
    <xf numFmtId="0" fontId="3" fillId="0" borderId="0">
      <alignment horizontal="center" vertical="center"/>
    </xf>
    <xf numFmtId="0" fontId="3" fillId="0" borderId="0">
      <alignment vertical="center"/>
    </xf>
    <xf numFmtId="0" fontId="4" fillId="0" borderId="0">
      <alignment horizontal="center" vertical="center"/>
    </xf>
  </cellStyleXfs>
  <cellXfs count="128">
    <xf numFmtId="0" fontId="0" fillId="0" borderId="0" xfId="0"/>
    <xf numFmtId="0" fontId="7" fillId="0" borderId="0" xfId="0" applyFont="1"/>
    <xf numFmtId="0" fontId="7" fillId="0" borderId="0" xfId="0" applyFont="1" applyBorder="1"/>
    <xf numFmtId="0" fontId="6" fillId="0" borderId="0" xfId="3" applyFont="1"/>
    <xf numFmtId="0" fontId="6" fillId="0" borderId="0" xfId="0" applyFont="1"/>
    <xf numFmtId="0" fontId="10" fillId="0" borderId="1" xfId="3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3" xfId="3" applyFont="1" applyBorder="1" applyAlignment="1">
      <alignment vertical="center"/>
    </xf>
    <xf numFmtId="44" fontId="13" fillId="0" borderId="4" xfId="2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6" xfId="3" applyFont="1" applyBorder="1" applyAlignment="1">
      <alignment vertical="center"/>
    </xf>
    <xf numFmtId="0" fontId="14" fillId="0" borderId="7" xfId="8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3" fillId="0" borderId="10" xfId="4" applyFont="1" applyBorder="1">
      <alignment horizontal="center" vertical="center"/>
    </xf>
    <xf numFmtId="0" fontId="13" fillId="0" borderId="11" xfId="4" applyFont="1" applyBorder="1">
      <alignment horizontal="center" vertical="center"/>
    </xf>
    <xf numFmtId="0" fontId="13" fillId="0" borderId="12" xfId="4" applyFont="1" applyBorder="1">
      <alignment horizontal="center" vertical="center"/>
    </xf>
    <xf numFmtId="44" fontId="13" fillId="0" borderId="13" xfId="2" applyFont="1" applyBorder="1">
      <alignment horizontal="center"/>
    </xf>
    <xf numFmtId="0" fontId="13" fillId="0" borderId="13" xfId="4" applyFont="1" applyBorder="1">
      <alignment horizontal="center" vertical="center"/>
    </xf>
    <xf numFmtId="0" fontId="15" fillId="0" borderId="13" xfId="1" applyFont="1" applyBorder="1" applyAlignment="1">
      <alignment horizontal="centerContinuous" vertical="center"/>
    </xf>
    <xf numFmtId="0" fontId="15" fillId="0" borderId="14" xfId="1" applyFont="1" applyBorder="1" applyAlignment="1">
      <alignment horizontal="centerContinuous" vertical="center"/>
    </xf>
    <xf numFmtId="0" fontId="15" fillId="0" borderId="15" xfId="1" applyFont="1" applyBorder="1" applyAlignment="1">
      <alignment horizontal="centerContinuous" vertical="center"/>
    </xf>
    <xf numFmtId="0" fontId="11" fillId="0" borderId="14" xfId="0" applyFont="1" applyBorder="1"/>
    <xf numFmtId="0" fontId="11" fillId="0" borderId="13" xfId="0" applyFont="1" applyBorder="1"/>
    <xf numFmtId="0" fontId="11" fillId="0" borderId="16" xfId="0" applyFont="1" applyBorder="1"/>
    <xf numFmtId="0" fontId="14" fillId="0" borderId="17" xfId="1" applyFont="1" applyBorder="1" applyAlignment="1">
      <alignment horizontal="center" vertical="center" wrapText="1"/>
    </xf>
    <xf numFmtId="0" fontId="10" fillId="0" borderId="5" xfId="6" applyFont="1" applyBorder="1">
      <alignment horizontal="center" vertical="center"/>
    </xf>
    <xf numFmtId="0" fontId="10" fillId="0" borderId="18" xfId="6" applyFont="1" applyBorder="1">
      <alignment horizontal="center" vertical="center"/>
    </xf>
    <xf numFmtId="0" fontId="10" fillId="0" borderId="4" xfId="6" applyFont="1" applyBorder="1">
      <alignment horizontal="center" vertical="center"/>
    </xf>
    <xf numFmtId="0" fontId="10" fillId="0" borderId="19" xfId="6" applyFont="1" applyBorder="1" applyProtection="1">
      <alignment horizontal="center" vertical="center"/>
      <protection hidden="1"/>
    </xf>
    <xf numFmtId="0" fontId="10" fillId="0" borderId="4" xfId="6" applyFont="1" applyBorder="1" applyProtection="1">
      <alignment horizontal="center" vertical="center"/>
      <protection hidden="1"/>
    </xf>
    <xf numFmtId="0" fontId="10" fillId="0" borderId="19" xfId="6" applyFont="1" applyBorder="1">
      <alignment horizontal="center" vertical="center"/>
    </xf>
    <xf numFmtId="0" fontId="14" fillId="0" borderId="20" xfId="1" applyFont="1" applyBorder="1" applyAlignment="1">
      <alignment horizontal="center" vertical="center" wrapText="1"/>
    </xf>
    <xf numFmtId="0" fontId="10" fillId="0" borderId="0" xfId="6" applyFont="1" applyBorder="1">
      <alignment horizontal="center" vertical="center"/>
    </xf>
    <xf numFmtId="0" fontId="10" fillId="0" borderId="21" xfId="6" applyFont="1" applyBorder="1">
      <alignment horizontal="center" vertical="center"/>
    </xf>
    <xf numFmtId="0" fontId="10" fillId="0" borderId="22" xfId="6" applyFont="1" applyBorder="1">
      <alignment horizontal="center" vertical="center"/>
    </xf>
    <xf numFmtId="0" fontId="16" fillId="2" borderId="23" xfId="5" applyFont="1" applyFill="1" applyBorder="1">
      <alignment vertical="center"/>
    </xf>
    <xf numFmtId="0" fontId="13" fillId="0" borderId="24" xfId="4" applyFont="1" applyBorder="1" applyProtection="1">
      <alignment horizontal="center" vertical="center"/>
      <protection hidden="1"/>
    </xf>
    <xf numFmtId="0" fontId="13" fillId="0" borderId="25" xfId="4" applyFont="1" applyBorder="1" applyProtection="1">
      <alignment horizontal="center" vertical="center"/>
      <protection hidden="1"/>
    </xf>
    <xf numFmtId="0" fontId="13" fillId="0" borderId="26" xfId="4" applyFont="1" applyBorder="1" applyProtection="1">
      <alignment horizontal="center" vertical="center"/>
      <protection hidden="1"/>
    </xf>
    <xf numFmtId="0" fontId="11" fillId="0" borderId="0" xfId="0" applyFont="1"/>
    <xf numFmtId="0" fontId="10" fillId="0" borderId="0" xfId="6" applyFont="1">
      <alignment horizontal="center" vertical="center"/>
    </xf>
    <xf numFmtId="0" fontId="17" fillId="0" borderId="0" xfId="1" applyFont="1" applyBorder="1" applyAlignment="1">
      <alignment horizontal="centerContinuous" vertical="center"/>
    </xf>
    <xf numFmtId="0" fontId="11" fillId="0" borderId="0" xfId="3" applyFont="1"/>
    <xf numFmtId="0" fontId="12" fillId="0" borderId="0" xfId="3" applyFont="1"/>
    <xf numFmtId="0" fontId="10" fillId="0" borderId="0" xfId="3" applyFont="1"/>
    <xf numFmtId="0" fontId="15" fillId="0" borderId="0" xfId="3" applyFont="1"/>
    <xf numFmtId="0" fontId="11" fillId="0" borderId="0" xfId="0" applyFont="1" applyBorder="1"/>
    <xf numFmtId="0" fontId="18" fillId="0" borderId="0" xfId="0" applyFont="1" applyAlignment="1">
      <alignment horizontal="left" vertical="top"/>
    </xf>
    <xf numFmtId="0" fontId="11" fillId="0" borderId="21" xfId="0" applyFont="1" applyBorder="1" applyAlignment="1">
      <alignment horizontal="right" vertical="center"/>
    </xf>
    <xf numFmtId="0" fontId="10" fillId="0" borderId="27" xfId="6" applyFont="1" applyBorder="1">
      <alignment horizontal="center" vertical="center"/>
    </xf>
    <xf numFmtId="0" fontId="10" fillId="0" borderId="28" xfId="6" applyFont="1" applyBorder="1">
      <alignment horizontal="center" vertical="center"/>
    </xf>
    <xf numFmtId="0" fontId="10" fillId="0" borderId="29" xfId="6" applyFont="1" applyBorder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 indent="1"/>
    </xf>
    <xf numFmtId="0" fontId="8" fillId="0" borderId="0" xfId="0" applyFont="1"/>
    <xf numFmtId="0" fontId="8" fillId="0" borderId="22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4" xfId="4" applyFont="1" applyBorder="1" applyAlignment="1">
      <alignment horizontal="left" vertical="center" indent="1"/>
    </xf>
    <xf numFmtId="0" fontId="8" fillId="0" borderId="32" xfId="0" applyFont="1" applyBorder="1" applyAlignment="1">
      <alignment horizontal="left" vertical="center" indent="1"/>
    </xf>
    <xf numFmtId="14" fontId="11" fillId="0" borderId="32" xfId="0" applyNumberFormat="1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9" fillId="0" borderId="21" xfId="5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0" fillId="0" borderId="11" xfId="0" applyBorder="1"/>
    <xf numFmtId="0" fontId="9" fillId="2" borderId="37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3" fillId="0" borderId="40" xfId="8" applyFont="1" applyBorder="1" applyAlignment="1">
      <alignment horizontal="left" vertical="center"/>
    </xf>
    <xf numFmtId="0" fontId="13" fillId="0" borderId="18" xfId="8" applyFont="1" applyBorder="1" applyAlignment="1">
      <alignment horizontal="left" vertical="center"/>
    </xf>
    <xf numFmtId="0" fontId="13" fillId="0" borderId="41" xfId="8" applyFont="1" applyBorder="1" applyAlignment="1">
      <alignment horizontal="left" vertical="center"/>
    </xf>
    <xf numFmtId="0" fontId="19" fillId="0" borderId="42" xfId="8" applyFont="1" applyBorder="1" applyAlignment="1">
      <alignment horizontal="left" vertical="center"/>
    </xf>
    <xf numFmtId="0" fontId="19" fillId="0" borderId="43" xfId="8" applyFont="1" applyBorder="1" applyAlignment="1">
      <alignment horizontal="left" vertical="center"/>
    </xf>
    <xf numFmtId="0" fontId="19" fillId="0" borderId="44" xfId="8" applyFont="1" applyBorder="1" applyAlignment="1">
      <alignment horizontal="left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3" fillId="0" borderId="45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2" fontId="0" fillId="0" borderId="48" xfId="0" applyNumberFormat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0" fillId="0" borderId="48" xfId="0" applyBorder="1" applyAlignment="1"/>
    <xf numFmtId="0" fontId="20" fillId="0" borderId="58" xfId="0" applyFont="1" applyBorder="1" applyAlignment="1">
      <alignment horizontal="left" vertical="center" indent="1"/>
    </xf>
    <xf numFmtId="0" fontId="20" fillId="0" borderId="53" xfId="0" applyFont="1" applyBorder="1" applyAlignment="1">
      <alignment horizontal="left" vertical="center" indent="1"/>
    </xf>
    <xf numFmtId="0" fontId="20" fillId="0" borderId="54" xfId="0" applyFont="1" applyBorder="1" applyAlignment="1">
      <alignment horizontal="left" vertical="center" indent="1"/>
    </xf>
    <xf numFmtId="2" fontId="20" fillId="0" borderId="31" xfId="0" applyNumberFormat="1" applyFont="1" applyBorder="1" applyAlignment="1">
      <alignment horizontal="center" vertical="center"/>
    </xf>
    <xf numFmtId="0" fontId="0" fillId="0" borderId="62" xfId="0" applyBorder="1"/>
    <xf numFmtId="49" fontId="20" fillId="0" borderId="63" xfId="0" applyNumberFormat="1" applyFont="1" applyBorder="1" applyAlignment="1">
      <alignment horizontal="center" vertical="center"/>
    </xf>
    <xf numFmtId="49" fontId="20" fillId="0" borderId="58" xfId="0" applyNumberFormat="1" applyFont="1" applyBorder="1" applyAlignment="1">
      <alignment horizontal="center" vertical="center"/>
    </xf>
    <xf numFmtId="49" fontId="20" fillId="0" borderId="53" xfId="0" applyNumberFormat="1" applyFont="1" applyBorder="1" applyAlignment="1">
      <alignment horizontal="center" vertical="center"/>
    </xf>
    <xf numFmtId="49" fontId="20" fillId="0" borderId="6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20" fillId="0" borderId="65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2" fontId="0" fillId="0" borderId="0" xfId="0" applyNumberFormat="1" applyAlignment="1"/>
    <xf numFmtId="2" fontId="9" fillId="0" borderId="23" xfId="5" applyNumberFormat="1" applyFont="1" applyBorder="1" applyAlignment="1">
      <alignment horizontal="center" vertical="center"/>
    </xf>
    <xf numFmtId="0" fontId="0" fillId="0" borderId="37" xfId="0" applyBorder="1" applyAlignment="1"/>
    <xf numFmtId="0" fontId="0" fillId="0" borderId="31" xfId="0" applyBorder="1" applyAlignment="1"/>
  </cellXfs>
  <cellStyles count="9">
    <cellStyle name="Malé písmo" xfId="1"/>
    <cellStyle name="Měna" xfId="2" builtinId="4"/>
    <cellStyle name="Normální" xfId="0" builtinId="0"/>
    <cellStyle name="Roman EE 12 Normál" xfId="3"/>
    <cellStyle name="Universe EE 12 bcentr" xfId="4"/>
    <cellStyle name="Universe EE 12 bold" xfId="5"/>
    <cellStyle name="Universe EE 12 centr." xfId="6"/>
    <cellStyle name="Universe EE 12 norm." xfId="7"/>
    <cellStyle name="Universe EE 9 centr.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8"/>
  <sheetViews>
    <sheetView zoomScaleNormal="100" workbookViewId="0">
      <selection activeCell="Q25" sqref="Q25"/>
    </sheetView>
  </sheetViews>
  <sheetFormatPr defaultColWidth="9.140625" defaultRowHeight="12.75"/>
  <cols>
    <col min="1" max="1" width="1.42578125" style="1" customWidth="1"/>
    <col min="2" max="2" width="10.7109375" style="1" customWidth="1"/>
    <col min="3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2:20" ht="20.100000000000001" customHeight="1" thickBot="1">
      <c r="B3" s="5" t="s">
        <v>1</v>
      </c>
      <c r="C3" s="6"/>
      <c r="D3" s="76" t="s">
        <v>25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/>
    </row>
    <row r="4" spans="2:20" ht="20.100000000000001" customHeight="1" thickTop="1" thickBot="1">
      <c r="B4" s="7" t="s">
        <v>3</v>
      </c>
      <c r="C4" s="8"/>
      <c r="D4" s="79" t="s">
        <v>33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1"/>
      <c r="Q4" s="85" t="s">
        <v>16</v>
      </c>
      <c r="R4" s="86"/>
      <c r="S4" s="10"/>
      <c r="T4" s="66">
        <v>44108</v>
      </c>
    </row>
    <row r="5" spans="2:20" ht="20.100000000000001" customHeight="1" thickTop="1">
      <c r="B5" s="7" t="s">
        <v>4</v>
      </c>
      <c r="C5" s="11"/>
      <c r="D5" s="79" t="s">
        <v>32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1"/>
      <c r="Q5" s="87" t="s">
        <v>2</v>
      </c>
      <c r="R5" s="88"/>
      <c r="S5" s="9"/>
      <c r="T5" s="67" t="s">
        <v>24</v>
      </c>
    </row>
    <row r="6" spans="2:20" ht="20.100000000000001" customHeight="1" thickBot="1">
      <c r="B6" s="12" t="s">
        <v>5</v>
      </c>
      <c r="C6" s="13"/>
      <c r="D6" s="82" t="s">
        <v>23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4"/>
      <c r="Q6" s="14"/>
      <c r="R6" s="15"/>
      <c r="S6" s="52"/>
      <c r="T6" s="16"/>
    </row>
    <row r="7" spans="2:20" ht="24.95" customHeight="1">
      <c r="B7" s="17"/>
      <c r="C7" s="18" t="s">
        <v>6</v>
      </c>
      <c r="D7" s="18" t="s">
        <v>7</v>
      </c>
      <c r="E7" s="69" t="s">
        <v>8</v>
      </c>
      <c r="F7" s="70"/>
      <c r="G7" s="70"/>
      <c r="H7" s="70"/>
      <c r="I7" s="70"/>
      <c r="J7" s="70"/>
      <c r="K7" s="70"/>
      <c r="L7" s="70"/>
      <c r="M7" s="71"/>
      <c r="N7" s="72" t="s">
        <v>17</v>
      </c>
      <c r="O7" s="73"/>
      <c r="P7" s="72" t="s">
        <v>18</v>
      </c>
      <c r="Q7" s="73"/>
      <c r="R7" s="72" t="s">
        <v>19</v>
      </c>
      <c r="S7" s="73"/>
      <c r="T7" s="56" t="s">
        <v>9</v>
      </c>
    </row>
    <row r="8" spans="2:20" ht="9.9499999999999993" customHeight="1" thickBot="1">
      <c r="B8" s="19"/>
      <c r="C8" s="20"/>
      <c r="D8" s="21"/>
      <c r="E8" s="22">
        <v>1</v>
      </c>
      <c r="F8" s="22"/>
      <c r="G8" s="22"/>
      <c r="H8" s="22">
        <v>2</v>
      </c>
      <c r="I8" s="22"/>
      <c r="J8" s="22"/>
      <c r="K8" s="22">
        <v>3</v>
      </c>
      <c r="L8" s="23"/>
      <c r="M8" s="24"/>
      <c r="N8" s="25"/>
      <c r="O8" s="26"/>
      <c r="P8" s="25"/>
      <c r="Q8" s="26"/>
      <c r="R8" s="25"/>
      <c r="S8" s="26"/>
      <c r="T8" s="27"/>
    </row>
    <row r="9" spans="2:20" ht="30" customHeight="1" thickTop="1">
      <c r="B9" s="28" t="s">
        <v>26</v>
      </c>
      <c r="C9" s="62" t="s">
        <v>48</v>
      </c>
      <c r="D9" s="64" t="s">
        <v>60</v>
      </c>
      <c r="E9" s="29">
        <v>23</v>
      </c>
      <c r="F9" s="30" t="s">
        <v>20</v>
      </c>
      <c r="G9" s="31">
        <v>25</v>
      </c>
      <c r="H9" s="29">
        <v>13</v>
      </c>
      <c r="I9" s="30" t="s">
        <v>20</v>
      </c>
      <c r="J9" s="31">
        <v>21</v>
      </c>
      <c r="K9" s="29"/>
      <c r="L9" s="30" t="s">
        <v>20</v>
      </c>
      <c r="M9" s="31"/>
      <c r="N9" s="32">
        <f t="shared" ref="N9:N15" si="0">E9+H9+K9</f>
        <v>36</v>
      </c>
      <c r="O9" s="33">
        <f t="shared" ref="O9:O15" si="1">G9+J9+M9</f>
        <v>46</v>
      </c>
      <c r="P9" s="34">
        <f t="shared" ref="P9:P14" si="2">IF(E9&gt;G9,1,0)+IF(H9&gt;J9,1,0)+IF(K9&gt;M9,1,0)</f>
        <v>0</v>
      </c>
      <c r="Q9" s="29">
        <f t="shared" ref="Q9:Q14" si="3">IF(E9&lt;G9,1,0)+IF(H9&lt;J9,1,0)+IF(K9&lt;M9,1,0)</f>
        <v>2</v>
      </c>
      <c r="R9" s="53">
        <f>IF(P9=2,1,0)</f>
        <v>0</v>
      </c>
      <c r="S9" s="31">
        <f>IF(Q9=2,1,0)</f>
        <v>1</v>
      </c>
      <c r="T9" s="65"/>
    </row>
    <row r="10" spans="2:20" ht="30" customHeight="1">
      <c r="B10" s="28" t="s">
        <v>27</v>
      </c>
      <c r="C10" s="62"/>
      <c r="D10" s="60" t="s">
        <v>61</v>
      </c>
      <c r="E10" s="29">
        <v>0</v>
      </c>
      <c r="F10" s="29" t="s">
        <v>20</v>
      </c>
      <c r="G10" s="31">
        <v>21</v>
      </c>
      <c r="H10" s="29">
        <v>0</v>
      </c>
      <c r="I10" s="29" t="s">
        <v>20</v>
      </c>
      <c r="J10" s="31">
        <v>21</v>
      </c>
      <c r="K10" s="29"/>
      <c r="L10" s="29" t="s">
        <v>20</v>
      </c>
      <c r="M10" s="31"/>
      <c r="N10" s="32">
        <f t="shared" si="0"/>
        <v>0</v>
      </c>
      <c r="O10" s="33">
        <f t="shared" si="1"/>
        <v>42</v>
      </c>
      <c r="P10" s="34">
        <f t="shared" si="2"/>
        <v>0</v>
      </c>
      <c r="Q10" s="29">
        <f t="shared" si="3"/>
        <v>2</v>
      </c>
      <c r="R10" s="54">
        <f t="shared" ref="R10:R15" si="4">IF(P10=2,1,0)</f>
        <v>0</v>
      </c>
      <c r="S10" s="31">
        <f t="shared" ref="S10:S15" si="5">IF(Q10=2,1,0)</f>
        <v>1</v>
      </c>
      <c r="T10" s="65"/>
    </row>
    <row r="11" spans="2:20" ht="30" customHeight="1">
      <c r="B11" s="28" t="s">
        <v>28</v>
      </c>
      <c r="C11" s="62" t="s">
        <v>49</v>
      </c>
      <c r="D11" s="60" t="s">
        <v>62</v>
      </c>
      <c r="E11" s="29">
        <v>11</v>
      </c>
      <c r="F11" s="29" t="s">
        <v>20</v>
      </c>
      <c r="G11" s="31">
        <v>21</v>
      </c>
      <c r="H11" s="29">
        <v>19</v>
      </c>
      <c r="I11" s="29" t="s">
        <v>20</v>
      </c>
      <c r="J11" s="31">
        <v>21</v>
      </c>
      <c r="K11" s="29"/>
      <c r="L11" s="29" t="s">
        <v>20</v>
      </c>
      <c r="M11" s="31"/>
      <c r="N11" s="32">
        <f t="shared" si="0"/>
        <v>30</v>
      </c>
      <c r="O11" s="33">
        <f t="shared" si="1"/>
        <v>42</v>
      </c>
      <c r="P11" s="34">
        <f t="shared" si="2"/>
        <v>0</v>
      </c>
      <c r="Q11" s="29">
        <f t="shared" si="3"/>
        <v>2</v>
      </c>
      <c r="R11" s="54">
        <f t="shared" si="4"/>
        <v>0</v>
      </c>
      <c r="S11" s="31">
        <f t="shared" si="5"/>
        <v>1</v>
      </c>
      <c r="T11" s="65"/>
    </row>
    <row r="12" spans="2:20" ht="30" customHeight="1">
      <c r="B12" s="28" t="s">
        <v>29</v>
      </c>
      <c r="C12" s="62"/>
      <c r="D12" s="60" t="s">
        <v>63</v>
      </c>
      <c r="E12" s="29">
        <v>0</v>
      </c>
      <c r="F12" s="29" t="s">
        <v>20</v>
      </c>
      <c r="G12" s="31">
        <v>21</v>
      </c>
      <c r="H12" s="29">
        <v>0</v>
      </c>
      <c r="I12" s="29" t="s">
        <v>20</v>
      </c>
      <c r="J12" s="31">
        <v>21</v>
      </c>
      <c r="K12" s="29"/>
      <c r="L12" s="29" t="s">
        <v>20</v>
      </c>
      <c r="M12" s="31"/>
      <c r="N12" s="32">
        <f t="shared" si="0"/>
        <v>0</v>
      </c>
      <c r="O12" s="33">
        <f t="shared" si="1"/>
        <v>42</v>
      </c>
      <c r="P12" s="34">
        <f t="shared" si="2"/>
        <v>0</v>
      </c>
      <c r="Q12" s="29">
        <f t="shared" si="3"/>
        <v>2</v>
      </c>
      <c r="R12" s="54">
        <f t="shared" si="4"/>
        <v>0</v>
      </c>
      <c r="S12" s="31">
        <f t="shared" si="5"/>
        <v>1</v>
      </c>
      <c r="T12" s="65"/>
    </row>
    <row r="13" spans="2:20" ht="30" customHeight="1">
      <c r="B13" s="28" t="s">
        <v>30</v>
      </c>
      <c r="C13" s="62" t="s">
        <v>43</v>
      </c>
      <c r="D13" s="60" t="s">
        <v>64</v>
      </c>
      <c r="E13" s="29">
        <v>21</v>
      </c>
      <c r="F13" s="29" t="s">
        <v>20</v>
      </c>
      <c r="G13" s="31">
        <v>23</v>
      </c>
      <c r="H13" s="29">
        <v>12</v>
      </c>
      <c r="I13" s="29" t="s">
        <v>20</v>
      </c>
      <c r="J13" s="31">
        <v>21</v>
      </c>
      <c r="K13" s="29"/>
      <c r="L13" s="29" t="s">
        <v>20</v>
      </c>
      <c r="M13" s="31"/>
      <c r="N13" s="32">
        <f t="shared" si="0"/>
        <v>33</v>
      </c>
      <c r="O13" s="33">
        <f t="shared" si="1"/>
        <v>44</v>
      </c>
      <c r="P13" s="34">
        <f t="shared" si="2"/>
        <v>0</v>
      </c>
      <c r="Q13" s="29">
        <f t="shared" si="3"/>
        <v>2</v>
      </c>
      <c r="R13" s="54">
        <f t="shared" si="4"/>
        <v>0</v>
      </c>
      <c r="S13" s="31">
        <f t="shared" si="5"/>
        <v>1</v>
      </c>
      <c r="T13" s="65"/>
    </row>
    <row r="14" spans="2:20" ht="30" customHeight="1">
      <c r="B14" s="28" t="s">
        <v>31</v>
      </c>
      <c r="C14" s="61" t="s">
        <v>46</v>
      </c>
      <c r="D14" s="60" t="s">
        <v>65</v>
      </c>
      <c r="E14" s="29">
        <v>21</v>
      </c>
      <c r="F14" s="29" t="s">
        <v>20</v>
      </c>
      <c r="G14" s="31">
        <v>13</v>
      </c>
      <c r="H14" s="29">
        <v>19</v>
      </c>
      <c r="I14" s="29" t="s">
        <v>20</v>
      </c>
      <c r="J14" s="31">
        <v>21</v>
      </c>
      <c r="K14" s="29">
        <v>21</v>
      </c>
      <c r="L14" s="29" t="s">
        <v>20</v>
      </c>
      <c r="M14" s="31">
        <v>14</v>
      </c>
      <c r="N14" s="32">
        <f t="shared" si="0"/>
        <v>61</v>
      </c>
      <c r="O14" s="33">
        <f t="shared" si="1"/>
        <v>48</v>
      </c>
      <c r="P14" s="34">
        <f t="shared" si="2"/>
        <v>2</v>
      </c>
      <c r="Q14" s="29">
        <f t="shared" si="3"/>
        <v>1</v>
      </c>
      <c r="R14" s="54">
        <f t="shared" si="4"/>
        <v>1</v>
      </c>
      <c r="S14" s="31">
        <f t="shared" si="5"/>
        <v>0</v>
      </c>
      <c r="T14" s="65"/>
    </row>
    <row r="15" spans="2:20" ht="30" customHeight="1" thickBot="1">
      <c r="B15" s="35" t="s">
        <v>21</v>
      </c>
      <c r="C15" s="63" t="s">
        <v>66</v>
      </c>
      <c r="D15" s="59" t="s">
        <v>67</v>
      </c>
      <c r="E15" s="36">
        <v>21</v>
      </c>
      <c r="F15" s="37" t="s">
        <v>20</v>
      </c>
      <c r="G15" s="38">
        <v>15</v>
      </c>
      <c r="H15" s="36">
        <v>21</v>
      </c>
      <c r="I15" s="37" t="s">
        <v>20</v>
      </c>
      <c r="J15" s="38">
        <v>10</v>
      </c>
      <c r="K15" s="36"/>
      <c r="L15" s="37" t="s">
        <v>20</v>
      </c>
      <c r="M15" s="38"/>
      <c r="N15" s="32">
        <f t="shared" si="0"/>
        <v>42</v>
      </c>
      <c r="O15" s="33">
        <f t="shared" si="1"/>
        <v>25</v>
      </c>
      <c r="P15" s="34">
        <f>IF(E15&gt;G15,1,0)+IF(H15&gt;J15,1,0)+IF(K15&gt;M15,1,0)</f>
        <v>2</v>
      </c>
      <c r="Q15" s="29">
        <f>IF(E15&lt;G15,1,0)+IF(H15&lt;J15,1,0)+IF(K15&lt;M15,1,0)</f>
        <v>0</v>
      </c>
      <c r="R15" s="55">
        <f t="shared" si="4"/>
        <v>1</v>
      </c>
      <c r="S15" s="31">
        <f t="shared" si="5"/>
        <v>0</v>
      </c>
      <c r="T15" s="65"/>
    </row>
    <row r="16" spans="2:20" ht="35.1" customHeight="1" thickBot="1">
      <c r="B16" s="39" t="s">
        <v>10</v>
      </c>
      <c r="C16" s="74" t="str">
        <f>IF(R16&gt;S16,D4,IF(S16&gt;R16,D5,"remíza"))</f>
        <v>BK TU v Liberci</v>
      </c>
      <c r="D16" s="74"/>
      <c r="E16" s="74"/>
      <c r="F16" s="74"/>
      <c r="G16" s="74"/>
      <c r="H16" s="74"/>
      <c r="I16" s="74"/>
      <c r="J16" s="74"/>
      <c r="K16" s="74"/>
      <c r="L16" s="74"/>
      <c r="M16" s="75"/>
      <c r="N16" s="40">
        <f t="shared" ref="N16:S16" si="6">SUM(N9:N15)</f>
        <v>202</v>
      </c>
      <c r="O16" s="41">
        <f t="shared" si="6"/>
        <v>289</v>
      </c>
      <c r="P16" s="40">
        <f t="shared" si="6"/>
        <v>4</v>
      </c>
      <c r="Q16" s="42">
        <f t="shared" si="6"/>
        <v>11</v>
      </c>
      <c r="R16" s="40">
        <f t="shared" si="6"/>
        <v>2</v>
      </c>
      <c r="S16" s="41">
        <f t="shared" si="6"/>
        <v>5</v>
      </c>
      <c r="T16" s="57"/>
    </row>
    <row r="17" spans="2:21" ht="15">
      <c r="B17" s="51"/>
      <c r="C17" s="43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 t="s">
        <v>11</v>
      </c>
    </row>
    <row r="18" spans="2:21">
      <c r="B18" s="46" t="s">
        <v>12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2:21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2:21" ht="20.100000000000001" customHeight="1">
      <c r="B20" s="47" t="s">
        <v>13</v>
      </c>
      <c r="C20" s="58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2:21" ht="20.100000000000001" customHeight="1">
      <c r="B21" s="48"/>
      <c r="C21" s="58" t="s">
        <v>22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2:21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2:21">
      <c r="B23" s="49" t="s">
        <v>14</v>
      </c>
      <c r="C23" s="43"/>
      <c r="D23" s="50"/>
      <c r="E23" s="49" t="s">
        <v>15</v>
      </c>
      <c r="F23" s="49"/>
      <c r="G23" s="49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3:T3"/>
    <mergeCell ref="D4:P4"/>
    <mergeCell ref="D6:P6"/>
    <mergeCell ref="D5:P5"/>
    <mergeCell ref="Q4:R4"/>
    <mergeCell ref="Q5:R5"/>
    <mergeCell ref="B2:T2"/>
    <mergeCell ref="E7:M7"/>
    <mergeCell ref="N7:O7"/>
    <mergeCell ref="P7:Q7"/>
    <mergeCell ref="R7:S7"/>
  </mergeCells>
  <printOptions horizontalCentered="1"/>
  <pageMargins left="0" right="0" top="0.6692913385826772" bottom="0.39370078740157483" header="0.39370078740157483" footer="0.39370078740157483"/>
  <pageSetup paperSize="9" scale="98" orientation="landscape" horizontalDpi="300" verticalDpi="300" r:id="rId1"/>
  <headerFooter alignWithMargins="0">
    <oddFooter>&amp;L&amp;"Tahoma,Kurzíva"&amp;8&amp;D&amp;R&amp;"Tahoma,Tučné"Český badmintonový svaz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zoomScaleNormal="100" workbookViewId="0">
      <selection activeCell="P16" sqref="P16"/>
    </sheetView>
  </sheetViews>
  <sheetFormatPr defaultColWidth="9.140625" defaultRowHeight="12.75"/>
  <cols>
    <col min="1" max="1" width="1.42578125" style="1" customWidth="1"/>
    <col min="2" max="2" width="10.7109375" style="1" customWidth="1"/>
    <col min="3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2:20" ht="20.100000000000001" customHeight="1" thickBot="1">
      <c r="B3" s="5" t="s">
        <v>1</v>
      </c>
      <c r="C3" s="6"/>
      <c r="D3" s="76" t="s">
        <v>25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/>
    </row>
    <row r="4" spans="2:20" ht="20.100000000000001" customHeight="1" thickTop="1">
      <c r="B4" s="7" t="s">
        <v>3</v>
      </c>
      <c r="C4" s="8"/>
      <c r="D4" s="89" t="s">
        <v>34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85" t="s">
        <v>16</v>
      </c>
      <c r="R4" s="86"/>
      <c r="S4" s="10"/>
      <c r="T4" s="66">
        <v>44108</v>
      </c>
    </row>
    <row r="5" spans="2:20" ht="20.100000000000001" customHeight="1">
      <c r="B5" s="7" t="s">
        <v>4</v>
      </c>
      <c r="C5" s="11"/>
      <c r="D5" s="89" t="s">
        <v>35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  <c r="Q5" s="87" t="s">
        <v>2</v>
      </c>
      <c r="R5" s="88"/>
      <c r="S5" s="9"/>
      <c r="T5" s="67" t="s">
        <v>24</v>
      </c>
    </row>
    <row r="6" spans="2:20" ht="20.100000000000001" customHeight="1" thickBot="1">
      <c r="B6" s="12" t="s">
        <v>5</v>
      </c>
      <c r="C6" s="13"/>
      <c r="D6" s="82" t="s">
        <v>23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4"/>
      <c r="Q6" s="14"/>
      <c r="R6" s="15"/>
      <c r="S6" s="52"/>
      <c r="T6" s="16"/>
    </row>
    <row r="7" spans="2:20" ht="24.95" customHeight="1">
      <c r="B7" s="17"/>
      <c r="C7" s="18" t="s">
        <v>6</v>
      </c>
      <c r="D7" s="18" t="s">
        <v>7</v>
      </c>
      <c r="E7" s="69" t="s">
        <v>8</v>
      </c>
      <c r="F7" s="70"/>
      <c r="G7" s="70"/>
      <c r="H7" s="70"/>
      <c r="I7" s="70"/>
      <c r="J7" s="70"/>
      <c r="K7" s="70"/>
      <c r="L7" s="70"/>
      <c r="M7" s="71"/>
      <c r="N7" s="72" t="s">
        <v>17</v>
      </c>
      <c r="O7" s="73"/>
      <c r="P7" s="72" t="s">
        <v>18</v>
      </c>
      <c r="Q7" s="73"/>
      <c r="R7" s="72" t="s">
        <v>19</v>
      </c>
      <c r="S7" s="73"/>
      <c r="T7" s="56" t="s">
        <v>9</v>
      </c>
    </row>
    <row r="8" spans="2:20" ht="9.9499999999999993" customHeight="1" thickBot="1">
      <c r="B8" s="19"/>
      <c r="C8" s="20"/>
      <c r="D8" s="21"/>
      <c r="E8" s="22">
        <v>1</v>
      </c>
      <c r="F8" s="22"/>
      <c r="G8" s="22"/>
      <c r="H8" s="22">
        <v>2</v>
      </c>
      <c r="I8" s="22"/>
      <c r="J8" s="22"/>
      <c r="K8" s="22">
        <v>3</v>
      </c>
      <c r="L8" s="23"/>
      <c r="M8" s="24"/>
      <c r="N8" s="25"/>
      <c r="O8" s="26"/>
      <c r="P8" s="25"/>
      <c r="Q8" s="26"/>
      <c r="R8" s="25"/>
      <c r="S8" s="26"/>
      <c r="T8" s="27"/>
    </row>
    <row r="9" spans="2:20" ht="30" customHeight="1" thickTop="1">
      <c r="B9" s="28" t="s">
        <v>26</v>
      </c>
      <c r="C9" s="62" t="s">
        <v>51</v>
      </c>
      <c r="D9" s="64" t="s">
        <v>80</v>
      </c>
      <c r="E9" s="29">
        <v>21</v>
      </c>
      <c r="F9" s="30" t="s">
        <v>20</v>
      </c>
      <c r="G9" s="31">
        <v>10</v>
      </c>
      <c r="H9" s="29">
        <v>21</v>
      </c>
      <c r="I9" s="30" t="s">
        <v>20</v>
      </c>
      <c r="J9" s="31">
        <v>12</v>
      </c>
      <c r="K9" s="29"/>
      <c r="L9" s="30" t="s">
        <v>20</v>
      </c>
      <c r="M9" s="31"/>
      <c r="N9" s="32">
        <f t="shared" ref="N9:N15" si="0">E9+H9+K9</f>
        <v>42</v>
      </c>
      <c r="O9" s="33">
        <f t="shared" ref="O9:O15" si="1">G9+J9+M9</f>
        <v>22</v>
      </c>
      <c r="P9" s="34">
        <f t="shared" ref="P9:P14" si="2">IF(E9&gt;G9,1,0)+IF(H9&gt;J9,1,0)+IF(K9&gt;M9,1,0)</f>
        <v>2</v>
      </c>
      <c r="Q9" s="29">
        <f t="shared" ref="Q9:Q14" si="3">IF(E9&lt;G9,1,0)+IF(H9&lt;J9,1,0)+IF(K9&lt;M9,1,0)</f>
        <v>0</v>
      </c>
      <c r="R9" s="53">
        <f>IF(P9=2,1,0)</f>
        <v>1</v>
      </c>
      <c r="S9" s="31">
        <f>IF(Q9=2,1,0)</f>
        <v>0</v>
      </c>
      <c r="T9" s="65"/>
    </row>
    <row r="10" spans="2:20" ht="30" customHeight="1">
      <c r="B10" s="28" t="s">
        <v>27</v>
      </c>
      <c r="C10" s="62" t="s">
        <v>52</v>
      </c>
      <c r="D10" s="60" t="s">
        <v>53</v>
      </c>
      <c r="E10" s="29">
        <v>21</v>
      </c>
      <c r="F10" s="29" t="s">
        <v>20</v>
      </c>
      <c r="G10" s="31">
        <v>12</v>
      </c>
      <c r="H10" s="29">
        <v>21</v>
      </c>
      <c r="I10" s="29" t="s">
        <v>20</v>
      </c>
      <c r="J10" s="31">
        <v>14</v>
      </c>
      <c r="K10" s="29"/>
      <c r="L10" s="29" t="s">
        <v>20</v>
      </c>
      <c r="M10" s="31"/>
      <c r="N10" s="32">
        <f t="shared" si="0"/>
        <v>42</v>
      </c>
      <c r="O10" s="33">
        <f t="shared" si="1"/>
        <v>26</v>
      </c>
      <c r="P10" s="34">
        <f t="shared" si="2"/>
        <v>2</v>
      </c>
      <c r="Q10" s="29">
        <f t="shared" si="3"/>
        <v>0</v>
      </c>
      <c r="R10" s="54">
        <f t="shared" ref="R10:S15" si="4">IF(P10=2,1,0)</f>
        <v>1</v>
      </c>
      <c r="S10" s="31">
        <f t="shared" si="4"/>
        <v>0</v>
      </c>
      <c r="T10" s="65"/>
    </row>
    <row r="11" spans="2:20" ht="30" customHeight="1">
      <c r="B11" s="28" t="s">
        <v>28</v>
      </c>
      <c r="C11" s="62" t="s">
        <v>44</v>
      </c>
      <c r="D11" s="60" t="s">
        <v>54</v>
      </c>
      <c r="E11" s="29">
        <v>14</v>
      </c>
      <c r="F11" s="29" t="s">
        <v>20</v>
      </c>
      <c r="G11" s="31">
        <v>21</v>
      </c>
      <c r="H11" s="29">
        <v>13</v>
      </c>
      <c r="I11" s="29" t="s">
        <v>20</v>
      </c>
      <c r="J11" s="31">
        <v>21</v>
      </c>
      <c r="K11" s="29"/>
      <c r="L11" s="29" t="s">
        <v>20</v>
      </c>
      <c r="M11" s="31"/>
      <c r="N11" s="32">
        <f t="shared" si="0"/>
        <v>27</v>
      </c>
      <c r="O11" s="33">
        <f t="shared" si="1"/>
        <v>42</v>
      </c>
      <c r="P11" s="34">
        <f t="shared" si="2"/>
        <v>0</v>
      </c>
      <c r="Q11" s="29">
        <f t="shared" si="3"/>
        <v>2</v>
      </c>
      <c r="R11" s="54">
        <f t="shared" si="4"/>
        <v>0</v>
      </c>
      <c r="S11" s="31">
        <f t="shared" si="4"/>
        <v>1</v>
      </c>
      <c r="T11" s="65"/>
    </row>
    <row r="12" spans="2:20" ht="30" customHeight="1">
      <c r="B12" s="28" t="s">
        <v>29</v>
      </c>
      <c r="C12" s="62" t="s">
        <v>55</v>
      </c>
      <c r="D12" s="60" t="s">
        <v>56</v>
      </c>
      <c r="E12" s="29">
        <v>12</v>
      </c>
      <c r="F12" s="29" t="s">
        <v>20</v>
      </c>
      <c r="G12" s="31">
        <v>21</v>
      </c>
      <c r="H12" s="29">
        <v>21</v>
      </c>
      <c r="I12" s="29" t="s">
        <v>20</v>
      </c>
      <c r="J12" s="31">
        <v>13</v>
      </c>
      <c r="K12" s="29">
        <v>14</v>
      </c>
      <c r="L12" s="29" t="s">
        <v>20</v>
      </c>
      <c r="M12" s="31">
        <v>21</v>
      </c>
      <c r="N12" s="32">
        <f t="shared" si="0"/>
        <v>47</v>
      </c>
      <c r="O12" s="33">
        <f t="shared" si="1"/>
        <v>55</v>
      </c>
      <c r="P12" s="34">
        <f t="shared" si="2"/>
        <v>1</v>
      </c>
      <c r="Q12" s="29">
        <f t="shared" si="3"/>
        <v>2</v>
      </c>
      <c r="R12" s="54">
        <f t="shared" si="4"/>
        <v>0</v>
      </c>
      <c r="S12" s="31">
        <f t="shared" si="4"/>
        <v>1</v>
      </c>
      <c r="T12" s="65"/>
    </row>
    <row r="13" spans="2:20" ht="30" customHeight="1">
      <c r="B13" s="28" t="s">
        <v>30</v>
      </c>
      <c r="C13" s="62" t="s">
        <v>57</v>
      </c>
      <c r="D13" s="60" t="s">
        <v>82</v>
      </c>
      <c r="E13" s="29">
        <v>18</v>
      </c>
      <c r="F13" s="29" t="s">
        <v>20</v>
      </c>
      <c r="G13" s="31">
        <v>21</v>
      </c>
      <c r="H13" s="29">
        <v>17</v>
      </c>
      <c r="I13" s="29" t="s">
        <v>20</v>
      </c>
      <c r="J13" s="31">
        <v>21</v>
      </c>
      <c r="K13" s="29"/>
      <c r="L13" s="29" t="s">
        <v>20</v>
      </c>
      <c r="M13" s="31"/>
      <c r="N13" s="32">
        <f t="shared" si="0"/>
        <v>35</v>
      </c>
      <c r="O13" s="33">
        <f t="shared" si="1"/>
        <v>42</v>
      </c>
      <c r="P13" s="34">
        <f t="shared" si="2"/>
        <v>0</v>
      </c>
      <c r="Q13" s="29">
        <f t="shared" si="3"/>
        <v>2</v>
      </c>
      <c r="R13" s="54">
        <f t="shared" si="4"/>
        <v>0</v>
      </c>
      <c r="S13" s="31">
        <f t="shared" si="4"/>
        <v>1</v>
      </c>
      <c r="T13" s="65"/>
    </row>
    <row r="14" spans="2:20" ht="30" customHeight="1">
      <c r="B14" s="28" t="s">
        <v>31</v>
      </c>
      <c r="C14" s="61" t="s">
        <v>58</v>
      </c>
      <c r="D14" s="60" t="s">
        <v>85</v>
      </c>
      <c r="E14" s="29">
        <v>8</v>
      </c>
      <c r="F14" s="29" t="s">
        <v>20</v>
      </c>
      <c r="G14" s="31">
        <v>21</v>
      </c>
      <c r="H14" s="29">
        <v>4</v>
      </c>
      <c r="I14" s="29" t="s">
        <v>20</v>
      </c>
      <c r="J14" s="31">
        <v>21</v>
      </c>
      <c r="K14" s="29"/>
      <c r="L14" s="29" t="s">
        <v>20</v>
      </c>
      <c r="M14" s="31"/>
      <c r="N14" s="32">
        <f t="shared" si="0"/>
        <v>12</v>
      </c>
      <c r="O14" s="33">
        <f t="shared" si="1"/>
        <v>42</v>
      </c>
      <c r="P14" s="34">
        <f t="shared" si="2"/>
        <v>0</v>
      </c>
      <c r="Q14" s="29">
        <f t="shared" si="3"/>
        <v>2</v>
      </c>
      <c r="R14" s="54">
        <f t="shared" si="4"/>
        <v>0</v>
      </c>
      <c r="S14" s="31">
        <f t="shared" si="4"/>
        <v>1</v>
      </c>
      <c r="T14" s="65"/>
    </row>
    <row r="15" spans="2:20" ht="30" customHeight="1" thickBot="1">
      <c r="B15" s="35" t="s">
        <v>21</v>
      </c>
      <c r="C15" s="63" t="s">
        <v>59</v>
      </c>
      <c r="D15" s="59" t="s">
        <v>86</v>
      </c>
      <c r="E15" s="36">
        <v>21</v>
      </c>
      <c r="F15" s="37" t="s">
        <v>20</v>
      </c>
      <c r="G15" s="38">
        <v>19</v>
      </c>
      <c r="H15" s="36">
        <v>11</v>
      </c>
      <c r="I15" s="37" t="s">
        <v>20</v>
      </c>
      <c r="J15" s="38">
        <v>21</v>
      </c>
      <c r="K15" s="36">
        <v>21</v>
      </c>
      <c r="L15" s="37" t="s">
        <v>20</v>
      </c>
      <c r="M15" s="38">
        <v>15</v>
      </c>
      <c r="N15" s="32">
        <f t="shared" si="0"/>
        <v>53</v>
      </c>
      <c r="O15" s="33">
        <f t="shared" si="1"/>
        <v>55</v>
      </c>
      <c r="P15" s="34">
        <f>IF(E15&gt;G15,1,0)+IF(H15&gt;J15,1,0)+IF(K15&gt;M15,1,0)</f>
        <v>2</v>
      </c>
      <c r="Q15" s="29">
        <f>IF(E15&lt;G15,1,0)+IF(H15&lt;J15,1,0)+IF(K15&lt;M15,1,0)</f>
        <v>1</v>
      </c>
      <c r="R15" s="55">
        <f t="shared" si="4"/>
        <v>1</v>
      </c>
      <c r="S15" s="31">
        <f t="shared" si="4"/>
        <v>0</v>
      </c>
      <c r="T15" s="65"/>
    </row>
    <row r="16" spans="2:20" ht="35.1" customHeight="1" thickBot="1">
      <c r="B16" s="39" t="s">
        <v>10</v>
      </c>
      <c r="C16" s="74" t="str">
        <f>IF(R16&gt;S16,D4,IF(S16&gt;R16,D5,"remíza"))</f>
        <v>TJ Goram Teplice</v>
      </c>
      <c r="D16" s="74"/>
      <c r="E16" s="74"/>
      <c r="F16" s="74"/>
      <c r="G16" s="74"/>
      <c r="H16" s="74"/>
      <c r="I16" s="74"/>
      <c r="J16" s="74"/>
      <c r="K16" s="74"/>
      <c r="L16" s="74"/>
      <c r="M16" s="75"/>
      <c r="N16" s="40">
        <f t="shared" ref="N16:S16" si="5">SUM(N9:N15)</f>
        <v>258</v>
      </c>
      <c r="O16" s="41">
        <f t="shared" si="5"/>
        <v>284</v>
      </c>
      <c r="P16" s="40">
        <f t="shared" si="5"/>
        <v>7</v>
      </c>
      <c r="Q16" s="42">
        <f t="shared" si="5"/>
        <v>9</v>
      </c>
      <c r="R16" s="40">
        <f t="shared" si="5"/>
        <v>3</v>
      </c>
      <c r="S16" s="41">
        <f t="shared" si="5"/>
        <v>4</v>
      </c>
      <c r="T16" s="57"/>
    </row>
    <row r="17" spans="2:21" ht="15">
      <c r="B17" s="51"/>
      <c r="C17" s="43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 t="s">
        <v>11</v>
      </c>
    </row>
    <row r="18" spans="2:21">
      <c r="B18" s="46" t="s">
        <v>12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2:21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2:21" ht="20.100000000000001" customHeight="1">
      <c r="B20" s="47" t="s">
        <v>13</v>
      </c>
      <c r="C20" s="58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2:21" ht="20.100000000000001" customHeight="1">
      <c r="B21" s="48"/>
      <c r="C21" s="58" t="s">
        <v>22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2:21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2:21">
      <c r="B23" s="49" t="s">
        <v>14</v>
      </c>
      <c r="C23" s="43"/>
      <c r="D23" s="50"/>
      <c r="E23" s="49" t="s">
        <v>15</v>
      </c>
      <c r="F23" s="49"/>
      <c r="G23" s="49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R7:S7"/>
    <mergeCell ref="B2:T2"/>
    <mergeCell ref="D3:T3"/>
    <mergeCell ref="D4:P4"/>
    <mergeCell ref="Q4:R4"/>
    <mergeCell ref="D5:P5"/>
    <mergeCell ref="Q5:R5"/>
    <mergeCell ref="D6:P6"/>
    <mergeCell ref="E7:M7"/>
    <mergeCell ref="N7:O7"/>
    <mergeCell ref="P7:Q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zoomScaleNormal="100" workbookViewId="0">
      <selection activeCell="R27" sqref="R27"/>
    </sheetView>
  </sheetViews>
  <sheetFormatPr defaultColWidth="9.140625" defaultRowHeight="12.75"/>
  <cols>
    <col min="1" max="1" width="1.42578125" style="1" customWidth="1"/>
    <col min="2" max="2" width="10.7109375" style="1" customWidth="1"/>
    <col min="3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2:20" ht="20.100000000000001" customHeight="1" thickBot="1">
      <c r="B3" s="5" t="s">
        <v>1</v>
      </c>
      <c r="C3" s="6"/>
      <c r="D3" s="76" t="s">
        <v>25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/>
    </row>
    <row r="4" spans="2:20" ht="20.100000000000001" customHeight="1" thickTop="1">
      <c r="B4" s="7" t="s">
        <v>3</v>
      </c>
      <c r="C4" s="8"/>
      <c r="D4" s="79" t="s">
        <v>32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1"/>
      <c r="Q4" s="85" t="s">
        <v>16</v>
      </c>
      <c r="R4" s="86"/>
      <c r="S4" s="10"/>
      <c r="T4" s="66">
        <v>44108</v>
      </c>
    </row>
    <row r="5" spans="2:20" ht="20.100000000000001" customHeight="1">
      <c r="B5" s="7" t="s">
        <v>4</v>
      </c>
      <c r="C5" s="11"/>
      <c r="D5" s="89" t="s">
        <v>35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  <c r="Q5" s="87" t="s">
        <v>2</v>
      </c>
      <c r="R5" s="88"/>
      <c r="S5" s="9"/>
      <c r="T5" s="67" t="s">
        <v>24</v>
      </c>
    </row>
    <row r="6" spans="2:20" ht="20.100000000000001" customHeight="1" thickBot="1">
      <c r="B6" s="12" t="s">
        <v>5</v>
      </c>
      <c r="C6" s="13"/>
      <c r="D6" s="82" t="s">
        <v>23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4"/>
      <c r="Q6" s="14"/>
      <c r="R6" s="15"/>
      <c r="S6" s="52"/>
      <c r="T6" s="16"/>
    </row>
    <row r="7" spans="2:20" ht="24.95" customHeight="1">
      <c r="B7" s="17"/>
      <c r="C7" s="18" t="s">
        <v>6</v>
      </c>
      <c r="D7" s="18" t="s">
        <v>7</v>
      </c>
      <c r="E7" s="69" t="s">
        <v>8</v>
      </c>
      <c r="F7" s="70"/>
      <c r="G7" s="70"/>
      <c r="H7" s="70"/>
      <c r="I7" s="70"/>
      <c r="J7" s="70"/>
      <c r="K7" s="70"/>
      <c r="L7" s="70"/>
      <c r="M7" s="71"/>
      <c r="N7" s="72" t="s">
        <v>17</v>
      </c>
      <c r="O7" s="73"/>
      <c r="P7" s="72" t="s">
        <v>18</v>
      </c>
      <c r="Q7" s="73"/>
      <c r="R7" s="72" t="s">
        <v>19</v>
      </c>
      <c r="S7" s="73"/>
      <c r="T7" s="56" t="s">
        <v>9</v>
      </c>
    </row>
    <row r="8" spans="2:20" ht="9.9499999999999993" customHeight="1" thickBot="1">
      <c r="B8" s="19"/>
      <c r="C8" s="20"/>
      <c r="D8" s="21"/>
      <c r="E8" s="22">
        <v>1</v>
      </c>
      <c r="F8" s="22"/>
      <c r="G8" s="22"/>
      <c r="H8" s="22">
        <v>2</v>
      </c>
      <c r="I8" s="22"/>
      <c r="J8" s="22"/>
      <c r="K8" s="22">
        <v>3</v>
      </c>
      <c r="L8" s="23"/>
      <c r="M8" s="24"/>
      <c r="N8" s="25"/>
      <c r="O8" s="26"/>
      <c r="P8" s="25"/>
      <c r="Q8" s="26"/>
      <c r="R8" s="25"/>
      <c r="S8" s="26"/>
      <c r="T8" s="27"/>
    </row>
    <row r="9" spans="2:20" ht="30" customHeight="1" thickTop="1">
      <c r="B9" s="28" t="s">
        <v>26</v>
      </c>
      <c r="C9" s="62" t="s">
        <v>68</v>
      </c>
      <c r="D9" s="64" t="s">
        <v>69</v>
      </c>
      <c r="E9" s="29">
        <v>21</v>
      </c>
      <c r="F9" s="30" t="s">
        <v>20</v>
      </c>
      <c r="G9" s="31">
        <v>19</v>
      </c>
      <c r="H9" s="29">
        <v>21</v>
      </c>
      <c r="I9" s="30" t="s">
        <v>20</v>
      </c>
      <c r="J9" s="31">
        <v>15</v>
      </c>
      <c r="K9" s="29"/>
      <c r="L9" s="30" t="s">
        <v>20</v>
      </c>
      <c r="M9" s="31"/>
      <c r="N9" s="32">
        <f t="shared" ref="N9:N15" si="0">E9+H9+K9</f>
        <v>42</v>
      </c>
      <c r="O9" s="33">
        <f t="shared" ref="O9:O15" si="1">G9+J9+M9</f>
        <v>34</v>
      </c>
      <c r="P9" s="34">
        <f t="shared" ref="P9:P14" si="2">IF(E9&gt;G9,1,0)+IF(H9&gt;J9,1,0)+IF(K9&gt;M9,1,0)</f>
        <v>2</v>
      </c>
      <c r="Q9" s="29">
        <f t="shared" ref="Q9:Q14" si="3">IF(E9&lt;G9,1,0)+IF(H9&lt;J9,1,0)+IF(K9&lt;M9,1,0)</f>
        <v>0</v>
      </c>
      <c r="R9" s="53">
        <f>IF(P9=2,1,0)</f>
        <v>1</v>
      </c>
      <c r="S9" s="31">
        <f>IF(Q9=2,1,0)</f>
        <v>0</v>
      </c>
      <c r="T9" s="65"/>
    </row>
    <row r="10" spans="2:20" ht="30" customHeight="1">
      <c r="B10" s="28" t="s">
        <v>27</v>
      </c>
      <c r="C10" s="62" t="s">
        <v>70</v>
      </c>
      <c r="D10" s="60" t="s">
        <v>53</v>
      </c>
      <c r="E10" s="29">
        <v>21</v>
      </c>
      <c r="F10" s="29" t="s">
        <v>20</v>
      </c>
      <c r="G10" s="31">
        <v>16</v>
      </c>
      <c r="H10" s="29">
        <v>21</v>
      </c>
      <c r="I10" s="29" t="s">
        <v>20</v>
      </c>
      <c r="J10" s="31">
        <v>9</v>
      </c>
      <c r="K10" s="29"/>
      <c r="L10" s="29" t="s">
        <v>20</v>
      </c>
      <c r="M10" s="31"/>
      <c r="N10" s="32">
        <f t="shared" si="0"/>
        <v>42</v>
      </c>
      <c r="O10" s="33">
        <f t="shared" si="1"/>
        <v>25</v>
      </c>
      <c r="P10" s="34">
        <f t="shared" si="2"/>
        <v>2</v>
      </c>
      <c r="Q10" s="29">
        <f t="shared" si="3"/>
        <v>0</v>
      </c>
      <c r="R10" s="54">
        <f t="shared" ref="R10:S15" si="4">IF(P10=2,1,0)</f>
        <v>1</v>
      </c>
      <c r="S10" s="31">
        <f t="shared" si="4"/>
        <v>0</v>
      </c>
      <c r="T10" s="65"/>
    </row>
    <row r="11" spans="2:20" ht="30" customHeight="1">
      <c r="B11" s="28" t="s">
        <v>28</v>
      </c>
      <c r="C11" s="62" t="s">
        <v>71</v>
      </c>
      <c r="D11" s="60" t="s">
        <v>81</v>
      </c>
      <c r="E11" s="29">
        <v>17</v>
      </c>
      <c r="F11" s="29" t="s">
        <v>20</v>
      </c>
      <c r="G11" s="31">
        <v>21</v>
      </c>
      <c r="H11" s="29">
        <v>21</v>
      </c>
      <c r="I11" s="29" t="s">
        <v>20</v>
      </c>
      <c r="J11" s="31">
        <v>17</v>
      </c>
      <c r="K11" s="29">
        <v>21</v>
      </c>
      <c r="L11" s="29" t="s">
        <v>20</v>
      </c>
      <c r="M11" s="31">
        <v>19</v>
      </c>
      <c r="N11" s="32">
        <f t="shared" si="0"/>
        <v>59</v>
      </c>
      <c r="O11" s="33">
        <f t="shared" si="1"/>
        <v>57</v>
      </c>
      <c r="P11" s="34">
        <f t="shared" si="2"/>
        <v>2</v>
      </c>
      <c r="Q11" s="29">
        <f t="shared" si="3"/>
        <v>1</v>
      </c>
      <c r="R11" s="54">
        <f t="shared" si="4"/>
        <v>1</v>
      </c>
      <c r="S11" s="31">
        <f t="shared" si="4"/>
        <v>0</v>
      </c>
      <c r="T11" s="65"/>
    </row>
    <row r="12" spans="2:20" ht="30" customHeight="1">
      <c r="B12" s="28" t="s">
        <v>29</v>
      </c>
      <c r="C12" s="62" t="s">
        <v>62</v>
      </c>
      <c r="D12" s="60" t="s">
        <v>56</v>
      </c>
      <c r="E12" s="29">
        <v>21</v>
      </c>
      <c r="F12" s="29" t="s">
        <v>20</v>
      </c>
      <c r="G12" s="31">
        <v>3</v>
      </c>
      <c r="H12" s="29">
        <v>21</v>
      </c>
      <c r="I12" s="29" t="s">
        <v>20</v>
      </c>
      <c r="J12" s="31">
        <v>6</v>
      </c>
      <c r="K12" s="29"/>
      <c r="L12" s="29" t="s">
        <v>20</v>
      </c>
      <c r="M12" s="31"/>
      <c r="N12" s="32">
        <f t="shared" si="0"/>
        <v>42</v>
      </c>
      <c r="O12" s="33">
        <f t="shared" si="1"/>
        <v>9</v>
      </c>
      <c r="P12" s="34">
        <f t="shared" si="2"/>
        <v>2</v>
      </c>
      <c r="Q12" s="29">
        <f t="shared" si="3"/>
        <v>0</v>
      </c>
      <c r="R12" s="54">
        <f t="shared" si="4"/>
        <v>1</v>
      </c>
      <c r="S12" s="31">
        <f t="shared" si="4"/>
        <v>0</v>
      </c>
      <c r="T12" s="65"/>
    </row>
    <row r="13" spans="2:20" ht="30" customHeight="1">
      <c r="B13" s="28" t="s">
        <v>30</v>
      </c>
      <c r="C13" s="62" t="s">
        <v>72</v>
      </c>
      <c r="D13" s="60" t="s">
        <v>82</v>
      </c>
      <c r="E13" s="29">
        <v>10</v>
      </c>
      <c r="F13" s="29" t="s">
        <v>20</v>
      </c>
      <c r="G13" s="31">
        <v>21</v>
      </c>
      <c r="H13" s="29">
        <v>19</v>
      </c>
      <c r="I13" s="29" t="s">
        <v>20</v>
      </c>
      <c r="J13" s="31">
        <v>21</v>
      </c>
      <c r="K13" s="29"/>
      <c r="L13" s="29" t="s">
        <v>20</v>
      </c>
      <c r="M13" s="31"/>
      <c r="N13" s="32">
        <f t="shared" si="0"/>
        <v>29</v>
      </c>
      <c r="O13" s="33">
        <f t="shared" si="1"/>
        <v>42</v>
      </c>
      <c r="P13" s="34">
        <f t="shared" si="2"/>
        <v>0</v>
      </c>
      <c r="Q13" s="29">
        <f t="shared" si="3"/>
        <v>2</v>
      </c>
      <c r="R13" s="54">
        <f t="shared" si="4"/>
        <v>0</v>
      </c>
      <c r="S13" s="31">
        <f t="shared" si="4"/>
        <v>1</v>
      </c>
      <c r="T13" s="65"/>
    </row>
    <row r="14" spans="2:20" ht="30" customHeight="1">
      <c r="B14" s="28" t="s">
        <v>31</v>
      </c>
      <c r="C14" s="61" t="s">
        <v>73</v>
      </c>
      <c r="D14" s="60" t="s">
        <v>85</v>
      </c>
      <c r="E14" s="29">
        <v>16</v>
      </c>
      <c r="F14" s="29" t="s">
        <v>20</v>
      </c>
      <c r="G14" s="31">
        <v>21</v>
      </c>
      <c r="H14" s="29">
        <v>16</v>
      </c>
      <c r="I14" s="29" t="s">
        <v>20</v>
      </c>
      <c r="J14" s="31">
        <v>21</v>
      </c>
      <c r="K14" s="29"/>
      <c r="L14" s="29" t="s">
        <v>20</v>
      </c>
      <c r="M14" s="31"/>
      <c r="N14" s="32">
        <f t="shared" si="0"/>
        <v>32</v>
      </c>
      <c r="O14" s="33">
        <f t="shared" si="1"/>
        <v>42</v>
      </c>
      <c r="P14" s="34">
        <f t="shared" si="2"/>
        <v>0</v>
      </c>
      <c r="Q14" s="29">
        <f t="shared" si="3"/>
        <v>2</v>
      </c>
      <c r="R14" s="54">
        <f t="shared" si="4"/>
        <v>0</v>
      </c>
      <c r="S14" s="31">
        <f t="shared" si="4"/>
        <v>1</v>
      </c>
      <c r="T14" s="65"/>
    </row>
    <row r="15" spans="2:20" ht="30" customHeight="1" thickBot="1">
      <c r="B15" s="35" t="s">
        <v>21</v>
      </c>
      <c r="C15" s="63" t="s">
        <v>67</v>
      </c>
      <c r="D15" s="59" t="s">
        <v>84</v>
      </c>
      <c r="E15" s="36">
        <v>21</v>
      </c>
      <c r="F15" s="37" t="s">
        <v>20</v>
      </c>
      <c r="G15" s="38">
        <v>16</v>
      </c>
      <c r="H15" s="36">
        <v>12</v>
      </c>
      <c r="I15" s="37" t="s">
        <v>20</v>
      </c>
      <c r="J15" s="38">
        <v>21</v>
      </c>
      <c r="K15" s="36">
        <v>16</v>
      </c>
      <c r="L15" s="37" t="s">
        <v>20</v>
      </c>
      <c r="M15" s="38">
        <v>21</v>
      </c>
      <c r="N15" s="32">
        <f t="shared" si="0"/>
        <v>49</v>
      </c>
      <c r="O15" s="33">
        <f t="shared" si="1"/>
        <v>58</v>
      </c>
      <c r="P15" s="34">
        <f>IF(E15&gt;G15,1,0)+IF(H15&gt;J15,1,0)+IF(K15&gt;M15,1,0)</f>
        <v>1</v>
      </c>
      <c r="Q15" s="29">
        <f>IF(E15&lt;G15,1,0)+IF(H15&lt;J15,1,0)+IF(K15&lt;M15,1,0)</f>
        <v>2</v>
      </c>
      <c r="R15" s="55">
        <f t="shared" si="4"/>
        <v>0</v>
      </c>
      <c r="S15" s="31">
        <f t="shared" si="4"/>
        <v>1</v>
      </c>
      <c r="T15" s="65"/>
    </row>
    <row r="16" spans="2:20" ht="35.1" customHeight="1" thickBot="1">
      <c r="B16" s="39" t="s">
        <v>10</v>
      </c>
      <c r="C16" s="74" t="str">
        <f>IF(R16&gt;S16,D4,IF(S16&gt;R16,D5,"remíza"))</f>
        <v>BK TU v Liberci</v>
      </c>
      <c r="D16" s="74"/>
      <c r="E16" s="74"/>
      <c r="F16" s="74"/>
      <c r="G16" s="74"/>
      <c r="H16" s="74"/>
      <c r="I16" s="74"/>
      <c r="J16" s="74"/>
      <c r="K16" s="74"/>
      <c r="L16" s="74"/>
      <c r="M16" s="75"/>
      <c r="N16" s="40">
        <f t="shared" ref="N16:S16" si="5">SUM(N9:N15)</f>
        <v>295</v>
      </c>
      <c r="O16" s="41">
        <f t="shared" si="5"/>
        <v>267</v>
      </c>
      <c r="P16" s="40">
        <f t="shared" si="5"/>
        <v>9</v>
      </c>
      <c r="Q16" s="42">
        <f t="shared" si="5"/>
        <v>7</v>
      </c>
      <c r="R16" s="40">
        <f t="shared" si="5"/>
        <v>4</v>
      </c>
      <c r="S16" s="41">
        <f t="shared" si="5"/>
        <v>3</v>
      </c>
      <c r="T16" s="57"/>
    </row>
    <row r="17" spans="2:21" ht="15">
      <c r="B17" s="51"/>
      <c r="C17" s="43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 t="s">
        <v>11</v>
      </c>
    </row>
    <row r="18" spans="2:21">
      <c r="B18" s="46" t="s">
        <v>12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2:21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2:21" ht="20.100000000000001" customHeight="1">
      <c r="B20" s="47" t="s">
        <v>13</v>
      </c>
      <c r="C20" s="58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2:21" ht="20.100000000000001" customHeight="1">
      <c r="B21" s="48"/>
      <c r="C21" s="58" t="s">
        <v>22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2:21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2:21">
      <c r="B23" s="49" t="s">
        <v>14</v>
      </c>
      <c r="C23" s="43"/>
      <c r="D23" s="50"/>
      <c r="E23" s="49" t="s">
        <v>15</v>
      </c>
      <c r="F23" s="49"/>
      <c r="G23" s="49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R7:S7"/>
    <mergeCell ref="B2:T2"/>
    <mergeCell ref="D3:T3"/>
    <mergeCell ref="D4:P4"/>
    <mergeCell ref="Q4:R4"/>
    <mergeCell ref="D5:P5"/>
    <mergeCell ref="Q5:R5"/>
    <mergeCell ref="D6:P6"/>
    <mergeCell ref="E7:M7"/>
    <mergeCell ref="N7:O7"/>
    <mergeCell ref="P7:Q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zoomScaleNormal="100" workbookViewId="0">
      <selection activeCell="D28" sqref="D28"/>
    </sheetView>
  </sheetViews>
  <sheetFormatPr defaultColWidth="9.140625" defaultRowHeight="12.75"/>
  <cols>
    <col min="1" max="1" width="1.42578125" style="1" customWidth="1"/>
    <col min="2" max="2" width="10.7109375" style="1" customWidth="1"/>
    <col min="3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2:20" ht="20.100000000000001" customHeight="1" thickBot="1">
      <c r="B3" s="5" t="s">
        <v>1</v>
      </c>
      <c r="C3" s="6"/>
      <c r="D3" s="76" t="s">
        <v>25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/>
    </row>
    <row r="4" spans="2:20" ht="20.100000000000001" customHeight="1" thickTop="1">
      <c r="B4" s="7" t="s">
        <v>3</v>
      </c>
      <c r="C4" s="8"/>
      <c r="D4" s="89" t="s">
        <v>34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85" t="s">
        <v>16</v>
      </c>
      <c r="R4" s="86"/>
      <c r="S4" s="10"/>
      <c r="T4" s="66">
        <v>44108</v>
      </c>
    </row>
    <row r="5" spans="2:20" ht="20.100000000000001" customHeight="1">
      <c r="B5" s="7" t="s">
        <v>4</v>
      </c>
      <c r="C5" s="11"/>
      <c r="D5" s="89" t="s">
        <v>36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  <c r="Q5" s="87" t="s">
        <v>2</v>
      </c>
      <c r="R5" s="88"/>
      <c r="S5" s="9"/>
      <c r="T5" s="67" t="s">
        <v>24</v>
      </c>
    </row>
    <row r="6" spans="2:20" ht="20.100000000000001" customHeight="1" thickBot="1">
      <c r="B6" s="12" t="s">
        <v>5</v>
      </c>
      <c r="C6" s="13"/>
      <c r="D6" s="82" t="s">
        <v>23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4"/>
      <c r="Q6" s="14"/>
      <c r="R6" s="15"/>
      <c r="S6" s="52"/>
      <c r="T6" s="16"/>
    </row>
    <row r="7" spans="2:20" ht="24.95" customHeight="1">
      <c r="B7" s="17"/>
      <c r="C7" s="18" t="s">
        <v>6</v>
      </c>
      <c r="D7" s="18" t="s">
        <v>7</v>
      </c>
      <c r="E7" s="69" t="s">
        <v>8</v>
      </c>
      <c r="F7" s="70"/>
      <c r="G7" s="70"/>
      <c r="H7" s="70"/>
      <c r="I7" s="70"/>
      <c r="J7" s="70"/>
      <c r="K7" s="70"/>
      <c r="L7" s="70"/>
      <c r="M7" s="71"/>
      <c r="N7" s="72" t="s">
        <v>17</v>
      </c>
      <c r="O7" s="73"/>
      <c r="P7" s="72" t="s">
        <v>18</v>
      </c>
      <c r="Q7" s="73"/>
      <c r="R7" s="72" t="s">
        <v>19</v>
      </c>
      <c r="S7" s="73"/>
      <c r="T7" s="56" t="s">
        <v>9</v>
      </c>
    </row>
    <row r="8" spans="2:20" ht="9.9499999999999993" customHeight="1" thickBot="1">
      <c r="B8" s="19"/>
      <c r="C8" s="20"/>
      <c r="D8" s="21"/>
      <c r="E8" s="22">
        <v>1</v>
      </c>
      <c r="F8" s="22"/>
      <c r="G8" s="22"/>
      <c r="H8" s="22">
        <v>2</v>
      </c>
      <c r="I8" s="22"/>
      <c r="J8" s="22"/>
      <c r="K8" s="22">
        <v>3</v>
      </c>
      <c r="L8" s="23"/>
      <c r="M8" s="24"/>
      <c r="N8" s="25"/>
      <c r="O8" s="26"/>
      <c r="P8" s="25"/>
      <c r="Q8" s="26"/>
      <c r="R8" s="25"/>
      <c r="S8" s="26"/>
      <c r="T8" s="27"/>
    </row>
    <row r="9" spans="2:20" ht="30" customHeight="1" thickTop="1">
      <c r="B9" s="28" t="s">
        <v>26</v>
      </c>
      <c r="C9" s="62" t="s">
        <v>37</v>
      </c>
      <c r="D9" s="64" t="s">
        <v>38</v>
      </c>
      <c r="E9" s="29">
        <v>10</v>
      </c>
      <c r="F9" s="30" t="s">
        <v>20</v>
      </c>
      <c r="G9" s="31">
        <v>21</v>
      </c>
      <c r="H9" s="29">
        <v>16</v>
      </c>
      <c r="I9" s="30" t="s">
        <v>20</v>
      </c>
      <c r="J9" s="31">
        <v>21</v>
      </c>
      <c r="K9" s="29"/>
      <c r="L9" s="30" t="s">
        <v>20</v>
      </c>
      <c r="M9" s="31"/>
      <c r="N9" s="32">
        <f t="shared" ref="N9:N15" si="0">E9+H9+K9</f>
        <v>26</v>
      </c>
      <c r="O9" s="33">
        <f t="shared" ref="O9:O15" si="1">G9+J9+M9</f>
        <v>42</v>
      </c>
      <c r="P9" s="34">
        <f t="shared" ref="P9:P14" si="2">IF(E9&gt;G9,1,0)+IF(H9&gt;J9,1,0)+IF(K9&gt;M9,1,0)</f>
        <v>0</v>
      </c>
      <c r="Q9" s="29">
        <f t="shared" ref="Q9:Q14" si="3">IF(E9&lt;G9,1,0)+IF(H9&lt;J9,1,0)+IF(K9&lt;M9,1,0)</f>
        <v>2</v>
      </c>
      <c r="R9" s="53">
        <f>IF(P9=2,1,0)</f>
        <v>0</v>
      </c>
      <c r="S9" s="31">
        <f>IF(Q9=2,1,0)</f>
        <v>1</v>
      </c>
      <c r="T9" s="65"/>
    </row>
    <row r="10" spans="2:20" ht="30" customHeight="1">
      <c r="B10" s="28" t="s">
        <v>27</v>
      </c>
      <c r="C10" s="62" t="s">
        <v>39</v>
      </c>
      <c r="D10" s="60"/>
      <c r="E10" s="29">
        <v>21</v>
      </c>
      <c r="F10" s="29" t="s">
        <v>20</v>
      </c>
      <c r="G10" s="31">
        <v>0</v>
      </c>
      <c r="H10" s="29">
        <v>21</v>
      </c>
      <c r="I10" s="29" t="s">
        <v>20</v>
      </c>
      <c r="J10" s="31">
        <v>0</v>
      </c>
      <c r="K10" s="29"/>
      <c r="L10" s="29" t="s">
        <v>20</v>
      </c>
      <c r="M10" s="31"/>
      <c r="N10" s="32">
        <f t="shared" si="0"/>
        <v>42</v>
      </c>
      <c r="O10" s="33">
        <f t="shared" si="1"/>
        <v>0</v>
      </c>
      <c r="P10" s="34">
        <f t="shared" si="2"/>
        <v>2</v>
      </c>
      <c r="Q10" s="29">
        <f t="shared" si="3"/>
        <v>0</v>
      </c>
      <c r="R10" s="54">
        <f t="shared" ref="R10:S15" si="4">IF(P10=2,1,0)</f>
        <v>1</v>
      </c>
      <c r="S10" s="31">
        <f t="shared" si="4"/>
        <v>0</v>
      </c>
      <c r="T10" s="65"/>
    </row>
    <row r="11" spans="2:20" ht="30" customHeight="1">
      <c r="B11" s="28" t="s">
        <v>28</v>
      </c>
      <c r="C11" s="62" t="s">
        <v>44</v>
      </c>
      <c r="D11" s="60" t="s">
        <v>40</v>
      </c>
      <c r="E11" s="29">
        <v>6</v>
      </c>
      <c r="F11" s="29" t="s">
        <v>20</v>
      </c>
      <c r="G11" s="31">
        <v>21</v>
      </c>
      <c r="H11" s="29">
        <v>12</v>
      </c>
      <c r="I11" s="29" t="s">
        <v>20</v>
      </c>
      <c r="J11" s="31">
        <v>21</v>
      </c>
      <c r="K11" s="29"/>
      <c r="L11" s="29" t="s">
        <v>20</v>
      </c>
      <c r="M11" s="31"/>
      <c r="N11" s="32">
        <f t="shared" si="0"/>
        <v>18</v>
      </c>
      <c r="O11" s="33">
        <f t="shared" si="1"/>
        <v>42</v>
      </c>
      <c r="P11" s="34">
        <f t="shared" si="2"/>
        <v>0</v>
      </c>
      <c r="Q11" s="29">
        <f t="shared" si="3"/>
        <v>2</v>
      </c>
      <c r="R11" s="54">
        <f t="shared" si="4"/>
        <v>0</v>
      </c>
      <c r="S11" s="31">
        <f t="shared" si="4"/>
        <v>1</v>
      </c>
      <c r="T11" s="65"/>
    </row>
    <row r="12" spans="2:20" ht="30" customHeight="1">
      <c r="B12" s="28" t="s">
        <v>29</v>
      </c>
      <c r="C12" s="62" t="s">
        <v>41</v>
      </c>
      <c r="D12" s="60"/>
      <c r="E12" s="29">
        <v>21</v>
      </c>
      <c r="F12" s="29" t="s">
        <v>20</v>
      </c>
      <c r="G12" s="31">
        <v>0</v>
      </c>
      <c r="H12" s="29">
        <v>21</v>
      </c>
      <c r="I12" s="29" t="s">
        <v>20</v>
      </c>
      <c r="J12" s="31">
        <v>0</v>
      </c>
      <c r="K12" s="29"/>
      <c r="L12" s="29" t="s">
        <v>20</v>
      </c>
      <c r="M12" s="31"/>
      <c r="N12" s="32">
        <f t="shared" si="0"/>
        <v>42</v>
      </c>
      <c r="O12" s="33">
        <f t="shared" si="1"/>
        <v>0</v>
      </c>
      <c r="P12" s="34">
        <f t="shared" si="2"/>
        <v>2</v>
      </c>
      <c r="Q12" s="29">
        <f t="shared" si="3"/>
        <v>0</v>
      </c>
      <c r="R12" s="54">
        <f t="shared" si="4"/>
        <v>1</v>
      </c>
      <c r="S12" s="31">
        <f t="shared" si="4"/>
        <v>0</v>
      </c>
      <c r="T12" s="65"/>
    </row>
    <row r="13" spans="2:20" ht="30" customHeight="1">
      <c r="B13" s="28" t="s">
        <v>30</v>
      </c>
      <c r="C13" s="62" t="s">
        <v>42</v>
      </c>
      <c r="D13" s="60" t="s">
        <v>43</v>
      </c>
      <c r="E13" s="29">
        <v>21</v>
      </c>
      <c r="F13" s="29" t="s">
        <v>20</v>
      </c>
      <c r="G13" s="31">
        <v>15</v>
      </c>
      <c r="H13" s="29">
        <v>19</v>
      </c>
      <c r="I13" s="29" t="s">
        <v>20</v>
      </c>
      <c r="J13" s="31">
        <v>21</v>
      </c>
      <c r="K13" s="29">
        <v>21</v>
      </c>
      <c r="L13" s="29" t="s">
        <v>20</v>
      </c>
      <c r="M13" s="31">
        <v>17</v>
      </c>
      <c r="N13" s="32">
        <f t="shared" si="0"/>
        <v>61</v>
      </c>
      <c r="O13" s="33">
        <f t="shared" si="1"/>
        <v>53</v>
      </c>
      <c r="P13" s="34">
        <f t="shared" si="2"/>
        <v>2</v>
      </c>
      <c r="Q13" s="29">
        <f t="shared" si="3"/>
        <v>1</v>
      </c>
      <c r="R13" s="54">
        <f t="shared" si="4"/>
        <v>1</v>
      </c>
      <c r="S13" s="31">
        <f t="shared" si="4"/>
        <v>0</v>
      </c>
      <c r="T13" s="65"/>
    </row>
    <row r="14" spans="2:20" ht="30" customHeight="1">
      <c r="B14" s="28" t="s">
        <v>31</v>
      </c>
      <c r="C14" s="61" t="s">
        <v>45</v>
      </c>
      <c r="D14" s="60" t="s">
        <v>46</v>
      </c>
      <c r="E14" s="29">
        <v>13</v>
      </c>
      <c r="F14" s="29" t="s">
        <v>20</v>
      </c>
      <c r="G14" s="31">
        <v>21</v>
      </c>
      <c r="H14" s="29">
        <v>7</v>
      </c>
      <c r="I14" s="29" t="s">
        <v>20</v>
      </c>
      <c r="J14" s="31">
        <v>21</v>
      </c>
      <c r="K14" s="29"/>
      <c r="L14" s="29" t="s">
        <v>20</v>
      </c>
      <c r="M14" s="31"/>
      <c r="N14" s="32">
        <f t="shared" si="0"/>
        <v>20</v>
      </c>
      <c r="O14" s="33">
        <f t="shared" si="1"/>
        <v>42</v>
      </c>
      <c r="P14" s="34">
        <f t="shared" si="2"/>
        <v>0</v>
      </c>
      <c r="Q14" s="29">
        <f t="shared" si="3"/>
        <v>2</v>
      </c>
      <c r="R14" s="54">
        <f t="shared" si="4"/>
        <v>0</v>
      </c>
      <c r="S14" s="31">
        <f t="shared" si="4"/>
        <v>1</v>
      </c>
      <c r="T14" s="65"/>
    </row>
    <row r="15" spans="2:20" ht="30" customHeight="1" thickBot="1">
      <c r="B15" s="35" t="s">
        <v>21</v>
      </c>
      <c r="C15" s="63" t="s">
        <v>47</v>
      </c>
      <c r="D15" s="59" t="s">
        <v>50</v>
      </c>
      <c r="E15" s="36">
        <v>21</v>
      </c>
      <c r="F15" s="37" t="s">
        <v>20</v>
      </c>
      <c r="G15" s="38">
        <v>6</v>
      </c>
      <c r="H15" s="36">
        <v>22</v>
      </c>
      <c r="I15" s="37" t="s">
        <v>20</v>
      </c>
      <c r="J15" s="38">
        <v>24</v>
      </c>
      <c r="K15" s="36">
        <v>21</v>
      </c>
      <c r="L15" s="37" t="s">
        <v>20</v>
      </c>
      <c r="M15" s="38">
        <v>13</v>
      </c>
      <c r="N15" s="32">
        <f t="shared" si="0"/>
        <v>64</v>
      </c>
      <c r="O15" s="33">
        <f t="shared" si="1"/>
        <v>43</v>
      </c>
      <c r="P15" s="34">
        <f>IF(E15&gt;G15,1,0)+IF(H15&gt;J15,1,0)+IF(K15&gt;M15,1,0)</f>
        <v>2</v>
      </c>
      <c r="Q15" s="29">
        <f>IF(E15&lt;G15,1,0)+IF(H15&lt;J15,1,0)+IF(K15&lt;M15,1,0)</f>
        <v>1</v>
      </c>
      <c r="R15" s="55">
        <f t="shared" si="4"/>
        <v>1</v>
      </c>
      <c r="S15" s="31">
        <f t="shared" si="4"/>
        <v>0</v>
      </c>
      <c r="T15" s="65"/>
    </row>
    <row r="16" spans="2:20" ht="35.1" customHeight="1" thickBot="1">
      <c r="B16" s="39" t="s">
        <v>10</v>
      </c>
      <c r="C16" s="74" t="str">
        <f>IF(R16&gt;S16,D4,IF(S16&gt;R16,D5,"remíza"))</f>
        <v>TJ Slovan Vesec</v>
      </c>
      <c r="D16" s="74"/>
      <c r="E16" s="74"/>
      <c r="F16" s="74"/>
      <c r="G16" s="74"/>
      <c r="H16" s="74"/>
      <c r="I16" s="74"/>
      <c r="J16" s="74"/>
      <c r="K16" s="74"/>
      <c r="L16" s="74"/>
      <c r="M16" s="75"/>
      <c r="N16" s="40">
        <f t="shared" ref="N16:S16" si="5">SUM(N9:N15)</f>
        <v>273</v>
      </c>
      <c r="O16" s="41">
        <f t="shared" si="5"/>
        <v>222</v>
      </c>
      <c r="P16" s="40">
        <f t="shared" si="5"/>
        <v>8</v>
      </c>
      <c r="Q16" s="42">
        <f t="shared" si="5"/>
        <v>8</v>
      </c>
      <c r="R16" s="40">
        <f t="shared" si="5"/>
        <v>4</v>
      </c>
      <c r="S16" s="41">
        <f t="shared" si="5"/>
        <v>3</v>
      </c>
      <c r="T16" s="57"/>
    </row>
    <row r="17" spans="2:21" ht="15">
      <c r="B17" s="51"/>
      <c r="C17" s="43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 t="s">
        <v>11</v>
      </c>
    </row>
    <row r="18" spans="2:21">
      <c r="B18" s="46" t="s">
        <v>12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2:21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2:21" ht="20.100000000000001" customHeight="1">
      <c r="B20" s="47" t="s">
        <v>13</v>
      </c>
      <c r="C20" s="58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2:21" ht="20.100000000000001" customHeight="1">
      <c r="B21" s="48"/>
      <c r="C21" s="58" t="s">
        <v>22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2:21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2:21">
      <c r="B23" s="49" t="s">
        <v>14</v>
      </c>
      <c r="C23" s="43"/>
      <c r="D23" s="50"/>
      <c r="E23" s="49" t="s">
        <v>15</v>
      </c>
      <c r="F23" s="49"/>
      <c r="G23" s="49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R7:S7"/>
    <mergeCell ref="B2:T2"/>
    <mergeCell ref="D3:T3"/>
    <mergeCell ref="D4:P4"/>
    <mergeCell ref="Q4:R4"/>
    <mergeCell ref="D5:P5"/>
    <mergeCell ref="Q5:R5"/>
    <mergeCell ref="C16:M16"/>
    <mergeCell ref="D6:P6"/>
    <mergeCell ref="E7:M7"/>
    <mergeCell ref="N7:O7"/>
    <mergeCell ref="P7:Q7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topLeftCell="A2" zoomScaleNormal="100" workbookViewId="0">
      <selection activeCell="D30" sqref="D30"/>
    </sheetView>
  </sheetViews>
  <sheetFormatPr defaultColWidth="9.140625" defaultRowHeight="12.75"/>
  <cols>
    <col min="1" max="1" width="1.42578125" style="1" customWidth="1"/>
    <col min="2" max="2" width="10.7109375" style="1" customWidth="1"/>
    <col min="3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2:20" ht="20.100000000000001" customHeight="1" thickBot="1">
      <c r="B3" s="5" t="s">
        <v>1</v>
      </c>
      <c r="C3" s="6"/>
      <c r="D3" s="76" t="s">
        <v>25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/>
    </row>
    <row r="4" spans="2:20" ht="20.100000000000001" customHeight="1" thickTop="1">
      <c r="B4" s="7" t="s">
        <v>3</v>
      </c>
      <c r="C4" s="8"/>
      <c r="D4" s="79" t="s">
        <v>32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1"/>
      <c r="Q4" s="85" t="s">
        <v>16</v>
      </c>
      <c r="R4" s="86"/>
      <c r="S4" s="10"/>
      <c r="T4" s="66">
        <v>44108</v>
      </c>
    </row>
    <row r="5" spans="2:20" ht="20.100000000000001" customHeight="1">
      <c r="B5" s="7" t="s">
        <v>4</v>
      </c>
      <c r="C5" s="11"/>
      <c r="D5" s="89" t="s">
        <v>34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  <c r="Q5" s="87" t="s">
        <v>2</v>
      </c>
      <c r="R5" s="88"/>
      <c r="S5" s="9"/>
      <c r="T5" s="67" t="s">
        <v>24</v>
      </c>
    </row>
    <row r="6" spans="2:20" ht="20.100000000000001" customHeight="1" thickBot="1">
      <c r="B6" s="12" t="s">
        <v>5</v>
      </c>
      <c r="C6" s="13"/>
      <c r="D6" s="82" t="s">
        <v>23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4"/>
      <c r="Q6" s="14"/>
      <c r="R6" s="15"/>
      <c r="S6" s="52"/>
      <c r="T6" s="16"/>
    </row>
    <row r="7" spans="2:20" ht="24.95" customHeight="1">
      <c r="B7" s="17"/>
      <c r="C7" s="18" t="s">
        <v>6</v>
      </c>
      <c r="D7" s="18" t="s">
        <v>7</v>
      </c>
      <c r="E7" s="69" t="s">
        <v>8</v>
      </c>
      <c r="F7" s="70"/>
      <c r="G7" s="70"/>
      <c r="H7" s="70"/>
      <c r="I7" s="70"/>
      <c r="J7" s="70"/>
      <c r="K7" s="70"/>
      <c r="L7" s="70"/>
      <c r="M7" s="71"/>
      <c r="N7" s="72" t="s">
        <v>17</v>
      </c>
      <c r="O7" s="73"/>
      <c r="P7" s="72" t="s">
        <v>18</v>
      </c>
      <c r="Q7" s="73"/>
      <c r="R7" s="72" t="s">
        <v>19</v>
      </c>
      <c r="S7" s="73"/>
      <c r="T7" s="56" t="s">
        <v>9</v>
      </c>
    </row>
    <row r="8" spans="2:20" ht="9.9499999999999993" customHeight="1" thickBot="1">
      <c r="B8" s="19"/>
      <c r="C8" s="20"/>
      <c r="D8" s="21"/>
      <c r="E8" s="22">
        <v>1</v>
      </c>
      <c r="F8" s="22"/>
      <c r="G8" s="22"/>
      <c r="H8" s="22">
        <v>2</v>
      </c>
      <c r="I8" s="22"/>
      <c r="J8" s="22"/>
      <c r="K8" s="22">
        <v>3</v>
      </c>
      <c r="L8" s="23"/>
      <c r="M8" s="24"/>
      <c r="N8" s="25"/>
      <c r="O8" s="26"/>
      <c r="P8" s="25"/>
      <c r="Q8" s="26"/>
      <c r="R8" s="25"/>
      <c r="S8" s="26"/>
      <c r="T8" s="27"/>
    </row>
    <row r="9" spans="2:20" ht="30" customHeight="1" thickTop="1">
      <c r="B9" s="28" t="s">
        <v>26</v>
      </c>
      <c r="C9" s="62" t="s">
        <v>76</v>
      </c>
      <c r="D9" s="64" t="s">
        <v>37</v>
      </c>
      <c r="E9" s="29">
        <v>15</v>
      </c>
      <c r="F9" s="30" t="s">
        <v>20</v>
      </c>
      <c r="G9" s="31">
        <v>21</v>
      </c>
      <c r="H9" s="29">
        <v>15</v>
      </c>
      <c r="I9" s="30" t="s">
        <v>20</v>
      </c>
      <c r="J9" s="31">
        <v>21</v>
      </c>
      <c r="K9" s="29"/>
      <c r="L9" s="30" t="s">
        <v>20</v>
      </c>
      <c r="M9" s="31"/>
      <c r="N9" s="32">
        <f t="shared" ref="N9:N15" si="0">E9+H9+K9</f>
        <v>30</v>
      </c>
      <c r="O9" s="33">
        <f t="shared" ref="O9:O15" si="1">G9+J9+M9</f>
        <v>42</v>
      </c>
      <c r="P9" s="34">
        <f t="shared" ref="P9:P14" si="2">IF(E9&gt;G9,1,0)+IF(H9&gt;J9,1,0)+IF(K9&gt;M9,1,0)</f>
        <v>0</v>
      </c>
      <c r="Q9" s="29">
        <f t="shared" ref="Q9:Q14" si="3">IF(E9&lt;G9,1,0)+IF(H9&lt;J9,1,0)+IF(K9&lt;M9,1,0)</f>
        <v>2</v>
      </c>
      <c r="R9" s="53">
        <f>IF(P9=2,1,0)</f>
        <v>0</v>
      </c>
      <c r="S9" s="31">
        <f>IF(Q9=2,1,0)</f>
        <v>1</v>
      </c>
      <c r="T9" s="65"/>
    </row>
    <row r="10" spans="2:20" ht="30" customHeight="1">
      <c r="B10" s="28" t="s">
        <v>27</v>
      </c>
      <c r="C10" s="62" t="s">
        <v>70</v>
      </c>
      <c r="D10" s="60" t="s">
        <v>52</v>
      </c>
      <c r="E10" s="29">
        <v>14</v>
      </c>
      <c r="F10" s="29" t="s">
        <v>20</v>
      </c>
      <c r="G10" s="31">
        <v>21</v>
      </c>
      <c r="H10" s="29">
        <v>21</v>
      </c>
      <c r="I10" s="29" t="s">
        <v>20</v>
      </c>
      <c r="J10" s="31">
        <v>9</v>
      </c>
      <c r="K10" s="29">
        <v>21</v>
      </c>
      <c r="L10" s="29" t="s">
        <v>20</v>
      </c>
      <c r="M10" s="31">
        <v>16</v>
      </c>
      <c r="N10" s="32">
        <f t="shared" si="0"/>
        <v>56</v>
      </c>
      <c r="O10" s="33">
        <f t="shared" si="1"/>
        <v>46</v>
      </c>
      <c r="P10" s="34">
        <f t="shared" si="2"/>
        <v>2</v>
      </c>
      <c r="Q10" s="29">
        <f t="shared" si="3"/>
        <v>1</v>
      </c>
      <c r="R10" s="54">
        <f t="shared" ref="R10:S15" si="4">IF(P10=2,1,0)</f>
        <v>1</v>
      </c>
      <c r="S10" s="31">
        <f t="shared" si="4"/>
        <v>0</v>
      </c>
      <c r="T10" s="65"/>
    </row>
    <row r="11" spans="2:20" ht="30" customHeight="1">
      <c r="B11" s="28" t="s">
        <v>28</v>
      </c>
      <c r="C11" s="62" t="s">
        <v>71</v>
      </c>
      <c r="D11" s="60" t="s">
        <v>41</v>
      </c>
      <c r="E11" s="29">
        <v>21</v>
      </c>
      <c r="F11" s="29" t="s">
        <v>20</v>
      </c>
      <c r="G11" s="31">
        <v>7</v>
      </c>
      <c r="H11" s="29">
        <v>21</v>
      </c>
      <c r="I11" s="29" t="s">
        <v>20</v>
      </c>
      <c r="J11" s="31">
        <v>7</v>
      </c>
      <c r="K11" s="29"/>
      <c r="L11" s="29" t="s">
        <v>20</v>
      </c>
      <c r="M11" s="31"/>
      <c r="N11" s="32">
        <f t="shared" si="0"/>
        <v>42</v>
      </c>
      <c r="O11" s="33">
        <f t="shared" si="1"/>
        <v>14</v>
      </c>
      <c r="P11" s="34">
        <f t="shared" si="2"/>
        <v>2</v>
      </c>
      <c r="Q11" s="29">
        <f t="shared" si="3"/>
        <v>0</v>
      </c>
      <c r="R11" s="54">
        <f t="shared" si="4"/>
        <v>1</v>
      </c>
      <c r="S11" s="31">
        <f t="shared" si="4"/>
        <v>0</v>
      </c>
      <c r="T11" s="65"/>
    </row>
    <row r="12" spans="2:20" ht="30" customHeight="1">
      <c r="B12" s="28" t="s">
        <v>29</v>
      </c>
      <c r="C12" s="62" t="s">
        <v>62</v>
      </c>
      <c r="D12" s="60" t="s">
        <v>55</v>
      </c>
      <c r="E12" s="29">
        <v>21</v>
      </c>
      <c r="F12" s="29" t="s">
        <v>20</v>
      </c>
      <c r="G12" s="31">
        <v>15</v>
      </c>
      <c r="H12" s="29">
        <v>21</v>
      </c>
      <c r="I12" s="29" t="s">
        <v>20</v>
      </c>
      <c r="J12" s="31">
        <v>13</v>
      </c>
      <c r="K12" s="29"/>
      <c r="L12" s="29" t="s">
        <v>20</v>
      </c>
      <c r="M12" s="31"/>
      <c r="N12" s="32">
        <f t="shared" si="0"/>
        <v>42</v>
      </c>
      <c r="O12" s="33">
        <f t="shared" si="1"/>
        <v>28</v>
      </c>
      <c r="P12" s="34">
        <f t="shared" si="2"/>
        <v>2</v>
      </c>
      <c r="Q12" s="29">
        <f t="shared" si="3"/>
        <v>0</v>
      </c>
      <c r="R12" s="54">
        <f t="shared" si="4"/>
        <v>1</v>
      </c>
      <c r="S12" s="31">
        <f t="shared" si="4"/>
        <v>0</v>
      </c>
      <c r="T12" s="65"/>
    </row>
    <row r="13" spans="2:20" ht="30" customHeight="1">
      <c r="B13" s="28" t="s">
        <v>30</v>
      </c>
      <c r="C13" s="62" t="s">
        <v>77</v>
      </c>
      <c r="D13" s="60" t="s">
        <v>57</v>
      </c>
      <c r="E13" s="29">
        <v>21</v>
      </c>
      <c r="F13" s="29" t="s">
        <v>20</v>
      </c>
      <c r="G13" s="31">
        <v>18</v>
      </c>
      <c r="H13" s="29">
        <v>21</v>
      </c>
      <c r="I13" s="29" t="s">
        <v>20</v>
      </c>
      <c r="J13" s="31">
        <v>13</v>
      </c>
      <c r="K13" s="29"/>
      <c r="L13" s="29" t="s">
        <v>20</v>
      </c>
      <c r="M13" s="31"/>
      <c r="N13" s="32">
        <f t="shared" si="0"/>
        <v>42</v>
      </c>
      <c r="O13" s="33">
        <f t="shared" si="1"/>
        <v>31</v>
      </c>
      <c r="P13" s="34">
        <f t="shared" si="2"/>
        <v>2</v>
      </c>
      <c r="Q13" s="29">
        <f t="shared" si="3"/>
        <v>0</v>
      </c>
      <c r="R13" s="54">
        <f t="shared" si="4"/>
        <v>1</v>
      </c>
      <c r="S13" s="31">
        <f t="shared" si="4"/>
        <v>0</v>
      </c>
      <c r="T13" s="65"/>
    </row>
    <row r="14" spans="2:20" ht="30" customHeight="1">
      <c r="B14" s="28" t="s">
        <v>31</v>
      </c>
      <c r="C14" s="61" t="s">
        <v>78</v>
      </c>
      <c r="D14" s="60" t="s">
        <v>79</v>
      </c>
      <c r="E14" s="29">
        <v>21</v>
      </c>
      <c r="F14" s="29" t="s">
        <v>20</v>
      </c>
      <c r="G14" s="31">
        <v>12</v>
      </c>
      <c r="H14" s="29">
        <v>21</v>
      </c>
      <c r="I14" s="29" t="s">
        <v>20</v>
      </c>
      <c r="J14" s="31">
        <v>8</v>
      </c>
      <c r="K14" s="29"/>
      <c r="L14" s="29" t="s">
        <v>20</v>
      </c>
      <c r="M14" s="31"/>
      <c r="N14" s="32">
        <f t="shared" si="0"/>
        <v>42</v>
      </c>
      <c r="O14" s="33">
        <f t="shared" si="1"/>
        <v>20</v>
      </c>
      <c r="P14" s="34">
        <f t="shared" si="2"/>
        <v>2</v>
      </c>
      <c r="Q14" s="29">
        <f t="shared" si="3"/>
        <v>0</v>
      </c>
      <c r="R14" s="54">
        <f t="shared" si="4"/>
        <v>1</v>
      </c>
      <c r="S14" s="31">
        <f t="shared" si="4"/>
        <v>0</v>
      </c>
      <c r="T14" s="65"/>
    </row>
    <row r="15" spans="2:20" ht="30" customHeight="1" thickBot="1">
      <c r="B15" s="35" t="s">
        <v>21</v>
      </c>
      <c r="C15" s="63" t="s">
        <v>67</v>
      </c>
      <c r="D15" s="59" t="s">
        <v>59</v>
      </c>
      <c r="E15" s="36">
        <v>21</v>
      </c>
      <c r="F15" s="37" t="s">
        <v>20</v>
      </c>
      <c r="G15" s="38">
        <v>13</v>
      </c>
      <c r="H15" s="36">
        <v>18</v>
      </c>
      <c r="I15" s="37" t="s">
        <v>20</v>
      </c>
      <c r="J15" s="38">
        <v>21</v>
      </c>
      <c r="K15" s="36">
        <v>17</v>
      </c>
      <c r="L15" s="37" t="s">
        <v>20</v>
      </c>
      <c r="M15" s="38">
        <v>21</v>
      </c>
      <c r="N15" s="32">
        <f t="shared" si="0"/>
        <v>56</v>
      </c>
      <c r="O15" s="33">
        <f t="shared" si="1"/>
        <v>55</v>
      </c>
      <c r="P15" s="34">
        <f>IF(E15&gt;G15,1,0)+IF(H15&gt;J15,1,0)+IF(K15&gt;M15,1,0)</f>
        <v>1</v>
      </c>
      <c r="Q15" s="29">
        <f>IF(E15&lt;G15,1,0)+IF(H15&lt;J15,1,0)+IF(K15&lt;M15,1,0)</f>
        <v>2</v>
      </c>
      <c r="R15" s="55">
        <f t="shared" si="4"/>
        <v>0</v>
      </c>
      <c r="S15" s="31">
        <f t="shared" si="4"/>
        <v>1</v>
      </c>
      <c r="T15" s="65"/>
    </row>
    <row r="16" spans="2:20" ht="35.1" customHeight="1" thickBot="1">
      <c r="B16" s="39" t="s">
        <v>10</v>
      </c>
      <c r="C16" s="74" t="str">
        <f>IF(R16&gt;S16,D4,IF(S16&gt;R16,D5,"remíza"))</f>
        <v>BK TU v Liberci</v>
      </c>
      <c r="D16" s="74"/>
      <c r="E16" s="74"/>
      <c r="F16" s="74"/>
      <c r="G16" s="74"/>
      <c r="H16" s="74"/>
      <c r="I16" s="74"/>
      <c r="J16" s="74"/>
      <c r="K16" s="74"/>
      <c r="L16" s="74"/>
      <c r="M16" s="75"/>
      <c r="N16" s="40">
        <f t="shared" ref="N16:S16" si="5">SUM(N9:N15)</f>
        <v>310</v>
      </c>
      <c r="O16" s="41">
        <f t="shared" si="5"/>
        <v>236</v>
      </c>
      <c r="P16" s="40">
        <f t="shared" si="5"/>
        <v>11</v>
      </c>
      <c r="Q16" s="42">
        <f t="shared" si="5"/>
        <v>5</v>
      </c>
      <c r="R16" s="40">
        <f t="shared" si="5"/>
        <v>5</v>
      </c>
      <c r="S16" s="41">
        <f t="shared" si="5"/>
        <v>2</v>
      </c>
      <c r="T16" s="57"/>
    </row>
    <row r="17" spans="2:21" ht="15">
      <c r="B17" s="51"/>
      <c r="C17" s="43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 t="s">
        <v>11</v>
      </c>
    </row>
    <row r="18" spans="2:21">
      <c r="B18" s="46" t="s">
        <v>12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2:21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2:21" ht="20.100000000000001" customHeight="1">
      <c r="B20" s="47" t="s">
        <v>13</v>
      </c>
      <c r="C20" s="58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2:21" ht="20.100000000000001" customHeight="1">
      <c r="B21" s="48"/>
      <c r="C21" s="58" t="s">
        <v>22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2:21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2:21">
      <c r="B23" s="49" t="s">
        <v>14</v>
      </c>
      <c r="C23" s="43"/>
      <c r="D23" s="50"/>
      <c r="E23" s="49" t="s">
        <v>15</v>
      </c>
      <c r="F23" s="49"/>
      <c r="G23" s="49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B2:T2"/>
    <mergeCell ref="D3:T3"/>
    <mergeCell ref="D4:P4"/>
    <mergeCell ref="Q4:R4"/>
    <mergeCell ref="D5:P5"/>
    <mergeCell ref="Q5:R5"/>
    <mergeCell ref="D6:P6"/>
    <mergeCell ref="E7:M7"/>
    <mergeCell ref="N7:O7"/>
    <mergeCell ref="P7:Q7"/>
    <mergeCell ref="R7:S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8"/>
  <sheetViews>
    <sheetView zoomScaleNormal="100" workbookViewId="0">
      <selection activeCell="B2" sqref="B2:T2"/>
    </sheetView>
  </sheetViews>
  <sheetFormatPr defaultColWidth="9.140625" defaultRowHeight="12.75"/>
  <cols>
    <col min="1" max="1" width="1.42578125" style="1" customWidth="1"/>
    <col min="2" max="2" width="10.7109375" style="1" customWidth="1"/>
    <col min="3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2:20" ht="20.100000000000001" customHeight="1" thickBot="1">
      <c r="B3" s="5" t="s">
        <v>1</v>
      </c>
      <c r="C3" s="6"/>
      <c r="D3" s="76" t="s">
        <v>25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/>
    </row>
    <row r="4" spans="2:20" ht="20.100000000000001" customHeight="1" thickTop="1">
      <c r="B4" s="7" t="s">
        <v>3</v>
      </c>
      <c r="C4" s="8"/>
      <c r="D4" s="79" t="s">
        <v>36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1"/>
      <c r="Q4" s="85" t="s">
        <v>16</v>
      </c>
      <c r="R4" s="86"/>
      <c r="S4" s="10"/>
      <c r="T4" s="66">
        <v>44108</v>
      </c>
    </row>
    <row r="5" spans="2:20" ht="20.100000000000001" customHeight="1">
      <c r="B5" s="7" t="s">
        <v>4</v>
      </c>
      <c r="C5" s="11"/>
      <c r="D5" s="89" t="s">
        <v>35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  <c r="Q5" s="87" t="s">
        <v>2</v>
      </c>
      <c r="R5" s="88"/>
      <c r="S5" s="9"/>
      <c r="T5" s="67" t="s">
        <v>24</v>
      </c>
    </row>
    <row r="6" spans="2:20" ht="20.100000000000001" customHeight="1" thickBot="1">
      <c r="B6" s="12" t="s">
        <v>5</v>
      </c>
      <c r="C6" s="13"/>
      <c r="D6" s="82" t="s">
        <v>23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4"/>
      <c r="Q6" s="14"/>
      <c r="R6" s="15"/>
      <c r="S6" s="52"/>
      <c r="T6" s="16"/>
    </row>
    <row r="7" spans="2:20" ht="24.95" customHeight="1">
      <c r="B7" s="17"/>
      <c r="C7" s="18" t="s">
        <v>6</v>
      </c>
      <c r="D7" s="18" t="s">
        <v>7</v>
      </c>
      <c r="E7" s="69" t="s">
        <v>8</v>
      </c>
      <c r="F7" s="70"/>
      <c r="G7" s="70"/>
      <c r="H7" s="70"/>
      <c r="I7" s="70"/>
      <c r="J7" s="70"/>
      <c r="K7" s="70"/>
      <c r="L7" s="70"/>
      <c r="M7" s="71"/>
      <c r="N7" s="72" t="s">
        <v>17</v>
      </c>
      <c r="O7" s="73"/>
      <c r="P7" s="72" t="s">
        <v>18</v>
      </c>
      <c r="Q7" s="73"/>
      <c r="R7" s="72" t="s">
        <v>19</v>
      </c>
      <c r="S7" s="73"/>
      <c r="T7" s="56" t="s">
        <v>9</v>
      </c>
    </row>
    <row r="8" spans="2:20" ht="9.9499999999999993" customHeight="1" thickBot="1">
      <c r="B8" s="19"/>
      <c r="C8" s="20"/>
      <c r="D8" s="21"/>
      <c r="E8" s="22">
        <v>1</v>
      </c>
      <c r="F8" s="22"/>
      <c r="G8" s="22"/>
      <c r="H8" s="22">
        <v>2</v>
      </c>
      <c r="I8" s="22"/>
      <c r="J8" s="22"/>
      <c r="K8" s="22">
        <v>3</v>
      </c>
      <c r="L8" s="23"/>
      <c r="M8" s="24"/>
      <c r="N8" s="25"/>
      <c r="O8" s="26"/>
      <c r="P8" s="25"/>
      <c r="Q8" s="26"/>
      <c r="R8" s="25"/>
      <c r="S8" s="26"/>
      <c r="T8" s="27"/>
    </row>
    <row r="9" spans="2:20" ht="30" customHeight="1" thickTop="1">
      <c r="B9" s="28" t="s">
        <v>26</v>
      </c>
      <c r="C9" s="62" t="s">
        <v>38</v>
      </c>
      <c r="D9" s="64" t="s">
        <v>80</v>
      </c>
      <c r="E9" s="29">
        <v>21</v>
      </c>
      <c r="F9" s="30" t="s">
        <v>20</v>
      </c>
      <c r="G9" s="31">
        <v>6</v>
      </c>
      <c r="H9" s="29">
        <v>21</v>
      </c>
      <c r="I9" s="30" t="s">
        <v>20</v>
      </c>
      <c r="J9" s="31">
        <v>9</v>
      </c>
      <c r="K9" s="29"/>
      <c r="L9" s="30" t="s">
        <v>20</v>
      </c>
      <c r="M9" s="31"/>
      <c r="N9" s="32">
        <f t="shared" ref="N9:N15" si="0">E9+H9+K9</f>
        <v>42</v>
      </c>
      <c r="O9" s="33">
        <f t="shared" ref="O9:O15" si="1">G9+J9+M9</f>
        <v>15</v>
      </c>
      <c r="P9" s="34">
        <f t="shared" ref="P9:P14" si="2">IF(E9&gt;G9,1,0)+IF(H9&gt;J9,1,0)+IF(K9&gt;M9,1,0)</f>
        <v>2</v>
      </c>
      <c r="Q9" s="29">
        <f t="shared" ref="Q9:Q14" si="3">IF(E9&lt;G9,1,0)+IF(H9&lt;J9,1,0)+IF(K9&lt;M9,1,0)</f>
        <v>0</v>
      </c>
      <c r="R9" s="53">
        <f>IF(P9=2,1,0)</f>
        <v>1</v>
      </c>
      <c r="S9" s="31">
        <f>IF(Q9=2,1,0)</f>
        <v>0</v>
      </c>
      <c r="T9" s="65"/>
    </row>
    <row r="10" spans="2:20" ht="30" customHeight="1">
      <c r="B10" s="28" t="s">
        <v>27</v>
      </c>
      <c r="C10" s="62" t="s">
        <v>48</v>
      </c>
      <c r="D10" s="60" t="s">
        <v>69</v>
      </c>
      <c r="E10" s="29">
        <v>14</v>
      </c>
      <c r="F10" s="29" t="s">
        <v>20</v>
      </c>
      <c r="G10" s="31">
        <v>21</v>
      </c>
      <c r="H10" s="29">
        <v>16</v>
      </c>
      <c r="I10" s="29" t="s">
        <v>20</v>
      </c>
      <c r="J10" s="31">
        <v>21</v>
      </c>
      <c r="K10" s="29"/>
      <c r="L10" s="29" t="s">
        <v>20</v>
      </c>
      <c r="M10" s="31"/>
      <c r="N10" s="32">
        <f t="shared" si="0"/>
        <v>30</v>
      </c>
      <c r="O10" s="33">
        <f t="shared" si="1"/>
        <v>42</v>
      </c>
      <c r="P10" s="34">
        <f t="shared" si="2"/>
        <v>0</v>
      </c>
      <c r="Q10" s="29">
        <f t="shared" si="3"/>
        <v>2</v>
      </c>
      <c r="R10" s="54">
        <f t="shared" ref="R10:S15" si="4">IF(P10=2,1,0)</f>
        <v>0</v>
      </c>
      <c r="S10" s="31">
        <f t="shared" si="4"/>
        <v>1</v>
      </c>
      <c r="T10" s="65"/>
    </row>
    <row r="11" spans="2:20" ht="30" customHeight="1">
      <c r="B11" s="28" t="s">
        <v>28</v>
      </c>
      <c r="C11" s="62" t="s">
        <v>40</v>
      </c>
      <c r="D11" s="60" t="s">
        <v>54</v>
      </c>
      <c r="E11" s="29">
        <v>21</v>
      </c>
      <c r="F11" s="29" t="s">
        <v>20</v>
      </c>
      <c r="G11" s="31">
        <v>7</v>
      </c>
      <c r="H11" s="29">
        <v>21</v>
      </c>
      <c r="I11" s="29" t="s">
        <v>20</v>
      </c>
      <c r="J11" s="31">
        <v>17</v>
      </c>
      <c r="K11" s="29"/>
      <c r="L11" s="29" t="s">
        <v>20</v>
      </c>
      <c r="M11" s="31"/>
      <c r="N11" s="32">
        <f t="shared" si="0"/>
        <v>42</v>
      </c>
      <c r="O11" s="33">
        <f t="shared" si="1"/>
        <v>24</v>
      </c>
      <c r="P11" s="34">
        <f t="shared" si="2"/>
        <v>2</v>
      </c>
      <c r="Q11" s="29">
        <f t="shared" si="3"/>
        <v>0</v>
      </c>
      <c r="R11" s="54">
        <f t="shared" si="4"/>
        <v>1</v>
      </c>
      <c r="S11" s="31">
        <f t="shared" si="4"/>
        <v>0</v>
      </c>
      <c r="T11" s="65"/>
    </row>
    <row r="12" spans="2:20" ht="30" customHeight="1">
      <c r="B12" s="28" t="s">
        <v>29</v>
      </c>
      <c r="C12" s="62"/>
      <c r="D12" s="60" t="s">
        <v>81</v>
      </c>
      <c r="E12" s="29">
        <v>0</v>
      </c>
      <c r="F12" s="29" t="s">
        <v>20</v>
      </c>
      <c r="G12" s="31">
        <v>21</v>
      </c>
      <c r="H12" s="29">
        <v>0</v>
      </c>
      <c r="I12" s="29" t="s">
        <v>20</v>
      </c>
      <c r="J12" s="31">
        <v>21</v>
      </c>
      <c r="K12" s="29"/>
      <c r="L12" s="29" t="s">
        <v>20</v>
      </c>
      <c r="M12" s="31"/>
      <c r="N12" s="32">
        <f t="shared" si="0"/>
        <v>0</v>
      </c>
      <c r="O12" s="33">
        <f t="shared" si="1"/>
        <v>42</v>
      </c>
      <c r="P12" s="34">
        <f t="shared" si="2"/>
        <v>0</v>
      </c>
      <c r="Q12" s="29">
        <f t="shared" si="3"/>
        <v>2</v>
      </c>
      <c r="R12" s="54">
        <f t="shared" si="4"/>
        <v>0</v>
      </c>
      <c r="S12" s="31">
        <f t="shared" si="4"/>
        <v>1</v>
      </c>
      <c r="T12" s="65"/>
    </row>
    <row r="13" spans="2:20" ht="30" customHeight="1">
      <c r="B13" s="28" t="s">
        <v>30</v>
      </c>
      <c r="C13" s="62"/>
      <c r="D13" s="60" t="s">
        <v>82</v>
      </c>
      <c r="E13" s="29">
        <v>0</v>
      </c>
      <c r="F13" s="29" t="s">
        <v>20</v>
      </c>
      <c r="G13" s="31">
        <v>21</v>
      </c>
      <c r="H13" s="29">
        <v>0</v>
      </c>
      <c r="I13" s="29" t="s">
        <v>20</v>
      </c>
      <c r="J13" s="31">
        <v>21</v>
      </c>
      <c r="K13" s="29"/>
      <c r="L13" s="29" t="s">
        <v>20</v>
      </c>
      <c r="M13" s="31"/>
      <c r="N13" s="32">
        <f t="shared" si="0"/>
        <v>0</v>
      </c>
      <c r="O13" s="33">
        <f t="shared" si="1"/>
        <v>42</v>
      </c>
      <c r="P13" s="34">
        <f t="shared" si="2"/>
        <v>0</v>
      </c>
      <c r="Q13" s="29">
        <f t="shared" si="3"/>
        <v>2</v>
      </c>
      <c r="R13" s="54">
        <f t="shared" si="4"/>
        <v>0</v>
      </c>
      <c r="S13" s="31">
        <f t="shared" si="4"/>
        <v>1</v>
      </c>
      <c r="T13" s="65"/>
    </row>
    <row r="14" spans="2:20" ht="30" customHeight="1">
      <c r="B14" s="28" t="s">
        <v>31</v>
      </c>
      <c r="C14" s="61" t="s">
        <v>46</v>
      </c>
      <c r="D14" s="60" t="s">
        <v>83</v>
      </c>
      <c r="E14" s="29">
        <v>16</v>
      </c>
      <c r="F14" s="29" t="s">
        <v>20</v>
      </c>
      <c r="G14" s="31">
        <v>21</v>
      </c>
      <c r="H14" s="29">
        <v>15</v>
      </c>
      <c r="I14" s="29" t="s">
        <v>20</v>
      </c>
      <c r="J14" s="31">
        <v>21</v>
      </c>
      <c r="K14" s="29"/>
      <c r="L14" s="29" t="s">
        <v>20</v>
      </c>
      <c r="M14" s="31"/>
      <c r="N14" s="32">
        <f t="shared" si="0"/>
        <v>31</v>
      </c>
      <c r="O14" s="33">
        <f t="shared" si="1"/>
        <v>42</v>
      </c>
      <c r="P14" s="34">
        <f t="shared" si="2"/>
        <v>0</v>
      </c>
      <c r="Q14" s="29">
        <f t="shared" si="3"/>
        <v>2</v>
      </c>
      <c r="R14" s="54">
        <f t="shared" si="4"/>
        <v>0</v>
      </c>
      <c r="S14" s="31">
        <f t="shared" si="4"/>
        <v>1</v>
      </c>
      <c r="T14" s="65"/>
    </row>
    <row r="15" spans="2:20" ht="30" customHeight="1" thickBot="1">
      <c r="B15" s="35" t="s">
        <v>21</v>
      </c>
      <c r="C15" s="63" t="s">
        <v>74</v>
      </c>
      <c r="D15" s="59" t="s">
        <v>75</v>
      </c>
      <c r="E15" s="36">
        <v>21</v>
      </c>
      <c r="F15" s="37" t="s">
        <v>20</v>
      </c>
      <c r="G15" s="38">
        <v>6</v>
      </c>
      <c r="H15" s="36">
        <v>21</v>
      </c>
      <c r="I15" s="37" t="s">
        <v>20</v>
      </c>
      <c r="J15" s="38">
        <v>7</v>
      </c>
      <c r="K15" s="36"/>
      <c r="L15" s="37" t="s">
        <v>20</v>
      </c>
      <c r="M15" s="38"/>
      <c r="N15" s="32">
        <f t="shared" si="0"/>
        <v>42</v>
      </c>
      <c r="O15" s="33">
        <f t="shared" si="1"/>
        <v>13</v>
      </c>
      <c r="P15" s="34">
        <f>IF(E15&gt;G15,1,0)+IF(H15&gt;J15,1,0)+IF(K15&gt;M15,1,0)</f>
        <v>2</v>
      </c>
      <c r="Q15" s="29">
        <f>IF(E15&lt;G15,1,0)+IF(H15&lt;J15,1,0)+IF(K15&lt;M15,1,0)</f>
        <v>0</v>
      </c>
      <c r="R15" s="55">
        <f t="shared" si="4"/>
        <v>1</v>
      </c>
      <c r="S15" s="31">
        <f t="shared" si="4"/>
        <v>0</v>
      </c>
      <c r="T15" s="65"/>
    </row>
    <row r="16" spans="2:20" ht="35.1" customHeight="1" thickBot="1">
      <c r="B16" s="39" t="s">
        <v>10</v>
      </c>
      <c r="C16" s="74" t="str">
        <f>IF(R16&gt;S16,D4,IF(S16&gt;R16,D5,"remíza"))</f>
        <v>TJ Goram Teplice</v>
      </c>
      <c r="D16" s="74"/>
      <c r="E16" s="74"/>
      <c r="F16" s="74"/>
      <c r="G16" s="74"/>
      <c r="H16" s="74"/>
      <c r="I16" s="74"/>
      <c r="J16" s="74"/>
      <c r="K16" s="74"/>
      <c r="L16" s="74"/>
      <c r="M16" s="75"/>
      <c r="N16" s="40">
        <f t="shared" ref="N16:S16" si="5">SUM(N9:N15)</f>
        <v>187</v>
      </c>
      <c r="O16" s="41">
        <f t="shared" si="5"/>
        <v>220</v>
      </c>
      <c r="P16" s="40">
        <f t="shared" si="5"/>
        <v>6</v>
      </c>
      <c r="Q16" s="42">
        <f t="shared" si="5"/>
        <v>8</v>
      </c>
      <c r="R16" s="40">
        <f t="shared" si="5"/>
        <v>3</v>
      </c>
      <c r="S16" s="41">
        <f t="shared" si="5"/>
        <v>4</v>
      </c>
      <c r="T16" s="57"/>
    </row>
    <row r="17" spans="2:21" ht="15">
      <c r="B17" s="51"/>
      <c r="C17" s="43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 t="s">
        <v>11</v>
      </c>
    </row>
    <row r="18" spans="2:21">
      <c r="B18" s="46" t="s">
        <v>12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2:21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2:21" ht="20.100000000000001" customHeight="1">
      <c r="B20" s="47" t="s">
        <v>13</v>
      </c>
      <c r="C20" s="58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2:21" ht="20.100000000000001" customHeight="1">
      <c r="B21" s="48"/>
      <c r="C21" s="58" t="s">
        <v>22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2:21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2:21">
      <c r="B23" s="49" t="s">
        <v>14</v>
      </c>
      <c r="C23" s="43"/>
      <c r="D23" s="50"/>
      <c r="E23" s="49" t="s">
        <v>15</v>
      </c>
      <c r="F23" s="49"/>
      <c r="G23" s="49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B2:T2"/>
    <mergeCell ref="D3:T3"/>
    <mergeCell ref="D4:P4"/>
    <mergeCell ref="Q4:R4"/>
    <mergeCell ref="D5:P5"/>
    <mergeCell ref="Q5:R5"/>
    <mergeCell ref="D6:P6"/>
    <mergeCell ref="E7:M7"/>
    <mergeCell ref="N7:O7"/>
    <mergeCell ref="P7:Q7"/>
    <mergeCell ref="R7:S7"/>
  </mergeCells>
  <pageMargins left="0.7" right="0.7" top="0.78740157499999996" bottom="0.78740157499999996" header="0.3" footer="0.3"/>
  <pageSetup paperSize="9" scale="8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workbookViewId="0">
      <selection activeCell="E16" sqref="E16"/>
    </sheetView>
  </sheetViews>
  <sheetFormatPr defaultRowHeight="12.75"/>
  <cols>
    <col min="1" max="5" width="25.7109375" customWidth="1"/>
    <col min="6" max="6" width="6.7109375" customWidth="1"/>
    <col min="7" max="7" width="2.7109375" customWidth="1"/>
    <col min="8" max="9" width="6.7109375" customWidth="1"/>
    <col min="10" max="10" width="2.7109375" customWidth="1"/>
    <col min="11" max="11" width="6.7109375" customWidth="1"/>
  </cols>
  <sheetData>
    <row r="1" spans="1:21" ht="13.5" thickBot="1"/>
    <row r="2" spans="1:21" ht="27" thickBot="1">
      <c r="A2" s="125" t="s">
        <v>87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  <c r="N2" s="124"/>
      <c r="O2" s="124"/>
      <c r="P2" s="124"/>
      <c r="Q2" s="124"/>
      <c r="R2" s="124"/>
      <c r="S2" s="124"/>
      <c r="T2" s="124"/>
      <c r="U2" s="124"/>
    </row>
    <row r="3" spans="1:21" ht="35.1" customHeight="1" thickBot="1">
      <c r="A3" s="104"/>
      <c r="B3" s="96" t="s">
        <v>36</v>
      </c>
      <c r="C3" s="96" t="s">
        <v>32</v>
      </c>
      <c r="D3" s="96" t="s">
        <v>34</v>
      </c>
      <c r="E3" s="96" t="s">
        <v>88</v>
      </c>
      <c r="F3" s="103" t="s">
        <v>89</v>
      </c>
      <c r="G3" s="97"/>
      <c r="H3" s="97"/>
      <c r="I3" s="98" t="s">
        <v>18</v>
      </c>
      <c r="J3" s="99"/>
      <c r="K3" s="99"/>
      <c r="L3" s="96" t="s">
        <v>90</v>
      </c>
      <c r="M3" s="96" t="s">
        <v>91</v>
      </c>
    </row>
    <row r="4" spans="1:21" ht="35.1" customHeight="1">
      <c r="A4" s="100" t="s">
        <v>36</v>
      </c>
      <c r="B4" s="105"/>
      <c r="C4" s="106" t="s">
        <v>92</v>
      </c>
      <c r="D4" s="106" t="s">
        <v>94</v>
      </c>
      <c r="E4" s="106" t="s">
        <v>94</v>
      </c>
      <c r="F4" s="111">
        <f>'Banik-BKTUL'!N16+'Vesec-Baník'!O16+'Baník-Goram'!N16</f>
        <v>611</v>
      </c>
      <c r="G4" s="112" t="s">
        <v>20</v>
      </c>
      <c r="H4" s="113">
        <f>'Banik-BKTUL'!O16+'Vesec-Baník'!N16+'Baník-Goram'!O16</f>
        <v>782</v>
      </c>
      <c r="I4" s="111">
        <f>'Banik-BKTUL'!P16+'Vesec-Baník'!Q16+'Baník-Goram'!P16</f>
        <v>18</v>
      </c>
      <c r="J4" s="112" t="s">
        <v>20</v>
      </c>
      <c r="K4" s="113">
        <f>'Banik-BKTUL'!Q16+'Vesec-Baník'!P16+'Baník-Goram'!Q16</f>
        <v>27</v>
      </c>
      <c r="L4" s="118">
        <v>0</v>
      </c>
      <c r="M4" s="121" t="s">
        <v>96</v>
      </c>
    </row>
    <row r="5" spans="1:21" ht="35.1" customHeight="1">
      <c r="A5" s="101" t="s">
        <v>32</v>
      </c>
      <c r="B5" s="107" t="s">
        <v>93</v>
      </c>
      <c r="C5" s="108"/>
      <c r="D5" s="107" t="s">
        <v>93</v>
      </c>
      <c r="E5" s="107" t="s">
        <v>95</v>
      </c>
      <c r="F5" s="114">
        <f>'Banik-BKTUL'!O16+'BKTUL-Goram'!N16+'BKTUL-Vesec'!N16</f>
        <v>894</v>
      </c>
      <c r="G5" s="94" t="s">
        <v>20</v>
      </c>
      <c r="H5" s="115">
        <f>'Banik-BKTUL'!N16+'BKTUL-Goram'!N16+'BKTUL-Vesec'!N16</f>
        <v>807</v>
      </c>
      <c r="I5" s="114">
        <f>'Banik-BKTUL'!Q16+'BKTUL-Goram'!P16+'BKTUL-Vesec'!P16</f>
        <v>31</v>
      </c>
      <c r="J5" s="94" t="s">
        <v>20</v>
      </c>
      <c r="K5" s="115">
        <f>'Banik-BKTUL'!P16+'BKTUL-Goram'!Q16+'BKTUL-Vesec'!Q16</f>
        <v>16</v>
      </c>
      <c r="L5" s="119">
        <v>3</v>
      </c>
      <c r="M5" s="122" t="s">
        <v>97</v>
      </c>
    </row>
    <row r="6" spans="1:21" ht="35.1" customHeight="1">
      <c r="A6" s="101" t="s">
        <v>34</v>
      </c>
      <c r="B6" s="107" t="s">
        <v>95</v>
      </c>
      <c r="C6" s="107" t="s">
        <v>92</v>
      </c>
      <c r="D6" s="108"/>
      <c r="E6" s="107" t="s">
        <v>94</v>
      </c>
      <c r="F6" s="114">
        <f>'Vesec-Goram'!N16+'Vesec-Baník'!N16+'BKTUL-Vesec'!O16</f>
        <v>767</v>
      </c>
      <c r="G6" s="94" t="s">
        <v>20</v>
      </c>
      <c r="H6" s="115">
        <f>'Vesec-Goram'!O16+'Vesec-Baník'!O16+'BKTUL-Vesec'!O16</f>
        <v>742</v>
      </c>
      <c r="I6" s="114">
        <f>'Vesec-Goram'!P16+'Vesec-Baník'!P16+'BKTUL-Vesec'!Q16</f>
        <v>20</v>
      </c>
      <c r="J6" s="94" t="s">
        <v>20</v>
      </c>
      <c r="K6" s="115">
        <f>'Vesec-Goram'!Q16+'Vesec-Baník'!Q16+'BKTUL-Vesec'!Q16</f>
        <v>22</v>
      </c>
      <c r="L6" s="119">
        <v>1</v>
      </c>
      <c r="M6" s="122" t="s">
        <v>98</v>
      </c>
    </row>
    <row r="7" spans="1:21" ht="35.1" customHeight="1" thickBot="1">
      <c r="A7" s="102" t="s">
        <v>88</v>
      </c>
      <c r="B7" s="109" t="s">
        <v>95</v>
      </c>
      <c r="C7" s="109" t="s">
        <v>94</v>
      </c>
      <c r="D7" s="109" t="s">
        <v>95</v>
      </c>
      <c r="E7" s="110"/>
      <c r="F7" s="116">
        <f>'Vesec-Goram'!O16+'BKTUL-Goram'!O16+'Baník-Goram'!O16</f>
        <v>771</v>
      </c>
      <c r="G7" s="95" t="s">
        <v>20</v>
      </c>
      <c r="H7" s="117">
        <f>'Vesec-Goram'!N16+'BKTUL-Goram'!N16+'Baník-Goram'!N16</f>
        <v>740</v>
      </c>
      <c r="I7" s="116">
        <f>'Vesec-Goram'!Q16+'BKTUL-Goram'!Q16+'Baník-Goram'!Q16</f>
        <v>24</v>
      </c>
      <c r="J7" s="95" t="s">
        <v>20</v>
      </c>
      <c r="K7" s="117">
        <f>'Vesec-Goram'!P16+'BKTUL-Goram'!P16+'Baník-Goram'!P16</f>
        <v>22</v>
      </c>
      <c r="L7" s="120">
        <v>2</v>
      </c>
      <c r="M7" s="123" t="s">
        <v>99</v>
      </c>
    </row>
    <row r="8" spans="1:21" ht="35.1" customHeight="1">
      <c r="A8" s="92"/>
      <c r="B8" s="93"/>
      <c r="C8" s="93"/>
      <c r="D8" s="93"/>
      <c r="E8" s="93"/>
      <c r="F8" s="92"/>
      <c r="G8" s="92"/>
      <c r="H8" s="92"/>
      <c r="I8" s="92"/>
      <c r="J8" s="92"/>
      <c r="K8" s="92"/>
    </row>
  </sheetData>
  <mergeCells count="3">
    <mergeCell ref="F3:H3"/>
    <mergeCell ref="I3:K3"/>
    <mergeCell ref="A2:M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Banik-BKTUL</vt:lpstr>
      <vt:lpstr>Vesec-Goram</vt:lpstr>
      <vt:lpstr>BKTUL-Goram</vt:lpstr>
      <vt:lpstr>Vesec-Baník</vt:lpstr>
      <vt:lpstr>BKTUL-Vesec</vt:lpstr>
      <vt:lpstr>Baník-Goram</vt:lpstr>
      <vt:lpstr>Výsledná tabulka</vt:lpstr>
      <vt:lpstr>'Banik-BKTUL'!Oblast_tisku</vt:lpstr>
    </vt:vector>
  </TitlesOfParts>
  <Company>MARS s. r. 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zapis_liga.xls</dc:title>
  <dc:subject>Dospělí liga 2009/2010</dc:subject>
  <dc:creator>Karel Kotyza</dc:creator>
  <dc:description>Vzorový zápis o utkání smíšených družstev - 1. a 2. liga</dc:description>
  <cp:lastModifiedBy>Uživatel systému Windows</cp:lastModifiedBy>
  <cp:lastPrinted>2020-09-30T18:54:17Z</cp:lastPrinted>
  <dcterms:created xsi:type="dcterms:W3CDTF">1996-11-18T12:18:44Z</dcterms:created>
  <dcterms:modified xsi:type="dcterms:W3CDTF">2020-10-04T20:08:10Z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98273d-f5aa-46da-8e10-241f6dcd5f2d_Enabled">
    <vt:lpwstr>True</vt:lpwstr>
  </property>
  <property fmtid="{D5CDD505-2E9C-101B-9397-08002B2CF9AE}" pid="3" name="MSIP_Label_e798273d-f5aa-46da-8e10-241f6dcd5f2d_SiteId">
    <vt:lpwstr>c760270c-f3da-4cfa-9737-03808ef5579f</vt:lpwstr>
  </property>
  <property fmtid="{D5CDD505-2E9C-101B-9397-08002B2CF9AE}" pid="4" name="MSIP_Label_e798273d-f5aa-46da-8e10-241f6dcd5f2d_Owner">
    <vt:lpwstr>pavel.slatinsky@magna.com</vt:lpwstr>
  </property>
  <property fmtid="{D5CDD505-2E9C-101B-9397-08002B2CF9AE}" pid="5" name="MSIP_Label_e798273d-f5aa-46da-8e10-241f6dcd5f2d_SetDate">
    <vt:lpwstr>2020-10-04T11:53:58.5031253Z</vt:lpwstr>
  </property>
  <property fmtid="{D5CDD505-2E9C-101B-9397-08002B2CF9AE}" pid="6" name="MSIP_Label_e798273d-f5aa-46da-8e10-241f6dcd5f2d_Name">
    <vt:lpwstr>Internal</vt:lpwstr>
  </property>
  <property fmtid="{D5CDD505-2E9C-101B-9397-08002B2CF9AE}" pid="7" name="MSIP_Label_e798273d-f5aa-46da-8e10-241f6dcd5f2d_Application">
    <vt:lpwstr>Microsoft Azure Information Protection</vt:lpwstr>
  </property>
  <property fmtid="{D5CDD505-2E9C-101B-9397-08002B2CF9AE}" pid="8" name="MSIP_Label_e798273d-f5aa-46da-8e10-241f6dcd5f2d_Extended_MSFT_Method">
    <vt:lpwstr>Automatic</vt:lpwstr>
  </property>
  <property fmtid="{D5CDD505-2E9C-101B-9397-08002B2CF9AE}" pid="9" name="Sensitivity">
    <vt:lpwstr>Internal</vt:lpwstr>
  </property>
</Properties>
</file>